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г\Documents\"/>
    </mc:Choice>
  </mc:AlternateContent>
  <bookViews>
    <workbookView xWindow="0" yWindow="0" windowWidth="20490" windowHeight="7605" activeTab="1"/>
  </bookViews>
  <sheets>
    <sheet name="MPs" sheetId="1" r:id="rId1"/>
    <sheet name="IMPs" sheetId="2" r:id="rId2"/>
  </sheets>
  <calcPr calcId="152511" iterateDelta="1E-4"/>
</workbook>
</file>

<file path=xl/calcChain.xml><?xml version="1.0" encoding="utf-8"?>
<calcChain xmlns="http://schemas.openxmlformats.org/spreadsheetml/2006/main">
  <c r="AY5" i="1" l="1"/>
  <c r="BA3" i="2"/>
  <c r="BA4" i="2"/>
  <c r="BA5" i="2"/>
  <c r="BA6" i="2"/>
  <c r="BA7" i="2"/>
  <c r="BA8" i="2"/>
  <c r="BA9" i="2"/>
  <c r="BA10" i="2"/>
  <c r="BA11" i="2"/>
  <c r="BA12" i="2"/>
  <c r="BA13" i="2"/>
  <c r="BA14" i="2"/>
  <c r="BA15" i="2"/>
  <c r="BA16" i="2"/>
  <c r="BA17" i="2"/>
  <c r="BA18" i="2"/>
  <c r="BA19" i="2"/>
  <c r="BA20" i="2"/>
  <c r="BA21" i="2"/>
  <c r="BA22" i="2"/>
  <c r="BA23" i="2"/>
  <c r="BA24" i="2"/>
  <c r="BA25" i="2"/>
  <c r="BA26" i="2"/>
  <c r="BA27" i="2"/>
  <c r="BA28" i="2"/>
  <c r="BA29" i="2"/>
  <c r="BA30" i="2"/>
  <c r="BA31" i="2"/>
  <c r="BA32" i="2"/>
  <c r="BA33" i="2"/>
  <c r="BA34" i="2"/>
  <c r="BA35" i="2"/>
  <c r="BA36" i="2"/>
  <c r="BA37" i="2"/>
  <c r="BA38" i="2"/>
  <c r="BA39" i="2"/>
  <c r="BA40" i="2"/>
  <c r="BA41" i="2"/>
  <c r="BA42" i="2"/>
  <c r="BA43" i="2"/>
  <c r="BA44" i="2"/>
  <c r="BA45" i="2"/>
  <c r="BA46" i="2"/>
  <c r="BA47" i="2"/>
  <c r="BA48" i="2"/>
  <c r="BA49" i="2"/>
  <c r="BA50" i="2"/>
  <c r="BA51" i="2"/>
  <c r="BA52" i="2"/>
  <c r="BA53" i="2"/>
  <c r="BA54" i="2"/>
  <c r="BA55" i="2"/>
  <c r="BA56" i="2"/>
  <c r="BA57" i="2"/>
  <c r="BA58" i="2"/>
  <c r="BA59" i="2"/>
  <c r="BA60" i="2"/>
  <c r="BA61" i="2"/>
  <c r="BA62" i="2"/>
  <c r="BA63" i="2"/>
  <c r="BA64" i="2"/>
  <c r="BA65" i="2"/>
  <c r="BA66" i="2"/>
  <c r="BA67" i="2"/>
  <c r="BA68" i="2"/>
  <c r="BA69" i="2"/>
  <c r="BA70" i="2"/>
  <c r="BA71" i="2"/>
  <c r="BA72" i="2"/>
  <c r="BA73" i="2"/>
  <c r="BA74" i="2"/>
  <c r="BA75" i="2"/>
  <c r="BA76" i="2"/>
  <c r="BA77" i="2"/>
  <c r="BA78" i="2"/>
  <c r="BA79" i="2"/>
  <c r="BA80" i="2"/>
  <c r="BA81" i="2"/>
  <c r="BA82" i="2"/>
  <c r="BA83" i="2"/>
  <c r="BA84" i="2"/>
  <c r="BA85" i="2"/>
  <c r="BA86" i="2"/>
  <c r="BA87" i="2"/>
  <c r="BA88" i="2"/>
  <c r="BA89" i="2"/>
  <c r="BA90" i="2"/>
  <c r="BA91" i="2"/>
  <c r="BA92" i="2"/>
  <c r="BA93" i="2"/>
  <c r="BA94" i="2"/>
  <c r="BA95" i="2"/>
  <c r="BA96" i="2"/>
  <c r="BA97" i="2"/>
  <c r="BA98" i="2"/>
  <c r="BA99" i="2"/>
  <c r="BA100" i="2"/>
  <c r="BA101" i="2"/>
  <c r="BA102" i="2"/>
  <c r="BA103" i="2"/>
  <c r="BA104" i="2"/>
  <c r="BA105" i="2"/>
  <c r="BA106" i="2"/>
  <c r="BA107" i="2"/>
  <c r="BA108" i="2"/>
  <c r="BA109" i="2"/>
  <c r="BA110" i="2"/>
  <c r="BA111" i="2"/>
  <c r="BA112" i="2"/>
  <c r="BA113" i="2"/>
  <c r="BA114" i="2"/>
  <c r="BA115" i="2"/>
  <c r="BA116" i="2"/>
  <c r="BA117" i="2"/>
  <c r="BA118" i="2"/>
  <c r="BA119" i="2"/>
  <c r="BA120" i="2"/>
  <c r="BA121" i="2"/>
  <c r="BA122" i="2"/>
  <c r="BA123" i="2"/>
  <c r="BA124" i="2"/>
  <c r="BA125" i="2"/>
  <c r="BA126" i="2"/>
  <c r="BA127" i="2"/>
  <c r="BA128" i="2"/>
  <c r="BA129" i="2"/>
  <c r="BA130" i="2"/>
  <c r="BA131" i="2"/>
  <c r="BA132" i="2"/>
  <c r="BA133" i="2"/>
  <c r="BA134" i="2"/>
  <c r="BA135" i="2"/>
  <c r="BA136" i="2"/>
  <c r="BA137" i="2"/>
  <c r="BA138" i="2"/>
  <c r="BA139" i="2"/>
  <c r="BA140" i="2"/>
  <c r="BA141" i="2"/>
  <c r="BA142" i="2"/>
  <c r="BA143" i="2"/>
  <c r="BA144" i="2"/>
  <c r="BA145" i="2"/>
  <c r="BA146" i="2"/>
  <c r="BA147" i="2"/>
  <c r="BA148" i="2"/>
  <c r="BA149" i="2"/>
  <c r="BA150" i="2"/>
  <c r="BA151" i="2"/>
  <c r="BA2" i="2"/>
  <c r="AX3" i="2"/>
  <c r="AX4" i="2"/>
  <c r="AX5" i="2"/>
  <c r="AX6" i="2"/>
  <c r="AX7" i="2"/>
  <c r="AX8" i="2"/>
  <c r="AX9" i="2"/>
  <c r="AX10" i="2"/>
  <c r="AX11" i="2"/>
  <c r="AX12" i="2"/>
  <c r="AX13" i="2"/>
  <c r="AX14" i="2"/>
  <c r="AX15" i="2"/>
  <c r="AX16" i="2"/>
  <c r="AX17" i="2"/>
  <c r="AX18" i="2"/>
  <c r="AX19" i="2"/>
  <c r="AX20" i="2"/>
  <c r="AX21" i="2"/>
  <c r="AX22" i="2"/>
  <c r="AX23" i="2"/>
  <c r="AX24" i="2"/>
  <c r="AX25" i="2"/>
  <c r="AX26" i="2"/>
  <c r="AX27" i="2"/>
  <c r="AX28" i="2"/>
  <c r="AX29" i="2"/>
  <c r="AX30" i="2"/>
  <c r="AX31" i="2"/>
  <c r="AX32" i="2"/>
  <c r="AX33" i="2"/>
  <c r="AX34" i="2"/>
  <c r="AX35" i="2"/>
  <c r="AX36" i="2"/>
  <c r="AX37" i="2"/>
  <c r="AX38" i="2"/>
  <c r="AX39" i="2"/>
  <c r="AX40" i="2"/>
  <c r="AX41" i="2"/>
  <c r="AX42" i="2"/>
  <c r="AX43" i="2"/>
  <c r="AX44" i="2"/>
  <c r="AX45" i="2"/>
  <c r="AX46" i="2"/>
  <c r="AX47" i="2"/>
  <c r="AX48" i="2"/>
  <c r="AX49" i="2"/>
  <c r="AX50" i="2"/>
  <c r="AX51" i="2"/>
  <c r="AX52" i="2"/>
  <c r="AX53" i="2"/>
  <c r="AX54" i="2"/>
  <c r="AX55" i="2"/>
  <c r="AX56" i="2"/>
  <c r="AX57" i="2"/>
  <c r="AX58" i="2"/>
  <c r="AX59" i="2"/>
  <c r="AX60" i="2"/>
  <c r="AX61" i="2"/>
  <c r="AX62" i="2"/>
  <c r="AX63" i="2"/>
  <c r="AX64" i="2"/>
  <c r="AX65" i="2"/>
  <c r="AX66" i="2"/>
  <c r="AX67" i="2"/>
  <c r="AX68" i="2"/>
  <c r="AX69" i="2"/>
  <c r="AX70" i="2"/>
  <c r="AX71" i="2"/>
  <c r="AX72" i="2"/>
  <c r="AX73" i="2"/>
  <c r="AX74" i="2"/>
  <c r="AX75" i="2"/>
  <c r="AX76" i="2"/>
  <c r="AX77" i="2"/>
  <c r="AX78" i="2"/>
  <c r="AX79" i="2"/>
  <c r="AX80" i="2"/>
  <c r="AX81" i="2"/>
  <c r="AX82" i="2"/>
  <c r="AX83" i="2"/>
  <c r="AX84" i="2"/>
  <c r="AX85" i="2"/>
  <c r="AX86" i="2"/>
  <c r="AX87" i="2"/>
  <c r="AX88" i="2"/>
  <c r="AX89" i="2"/>
  <c r="AX90" i="2"/>
  <c r="AX91" i="2"/>
  <c r="AX92" i="2"/>
  <c r="AX93" i="2"/>
  <c r="AX94" i="2"/>
  <c r="AX95" i="2"/>
  <c r="AX96" i="2"/>
  <c r="AX97" i="2"/>
  <c r="AX98" i="2"/>
  <c r="AX99" i="2"/>
  <c r="AX100" i="2"/>
  <c r="AX101" i="2"/>
  <c r="AX102" i="2"/>
  <c r="AX103" i="2"/>
  <c r="AX104" i="2"/>
  <c r="AX105" i="2"/>
  <c r="AX106" i="2"/>
  <c r="AX107" i="2"/>
  <c r="AX108" i="2"/>
  <c r="AX109" i="2"/>
  <c r="AX110" i="2"/>
  <c r="AX111" i="2"/>
  <c r="AX112" i="2"/>
  <c r="AX113" i="2"/>
  <c r="AX114" i="2"/>
  <c r="AX115" i="2"/>
  <c r="AX116" i="2"/>
  <c r="AX117" i="2"/>
  <c r="AX118" i="2"/>
  <c r="AX119" i="2"/>
  <c r="AX120" i="2"/>
  <c r="AX121" i="2"/>
  <c r="AX122" i="2"/>
  <c r="AX123" i="2"/>
  <c r="AX124" i="2"/>
  <c r="AX125" i="2"/>
  <c r="AX126" i="2"/>
  <c r="AX127" i="2"/>
  <c r="AX128" i="2"/>
  <c r="AX129" i="2"/>
  <c r="AX130" i="2"/>
  <c r="AX131" i="2"/>
  <c r="AX132" i="2"/>
  <c r="AX133" i="2"/>
  <c r="AX134" i="2"/>
  <c r="AX135" i="2"/>
  <c r="AX136" i="2"/>
  <c r="AX137" i="2"/>
  <c r="AX138" i="2"/>
  <c r="AX139" i="2"/>
  <c r="AX140" i="2"/>
  <c r="AX141" i="2"/>
  <c r="AX142" i="2"/>
  <c r="AX143" i="2"/>
  <c r="AX144" i="2"/>
  <c r="AX145" i="2"/>
  <c r="AX146" i="2"/>
  <c r="AX147" i="2"/>
  <c r="AX148" i="2"/>
  <c r="AX149" i="2"/>
  <c r="AX150" i="2"/>
  <c r="AX151" i="2"/>
  <c r="AX2" i="2"/>
  <c r="AU3" i="2"/>
  <c r="AU4" i="2"/>
  <c r="AU5" i="2"/>
  <c r="AU6" i="2"/>
  <c r="AU7" i="2"/>
  <c r="AU8" i="2"/>
  <c r="AU9" i="2"/>
  <c r="AU10" i="2"/>
  <c r="AU11" i="2"/>
  <c r="AU12" i="2"/>
  <c r="AU13" i="2"/>
  <c r="AU14" i="2"/>
  <c r="AU15" i="2"/>
  <c r="AU16" i="2"/>
  <c r="AU17" i="2"/>
  <c r="AU18" i="2"/>
  <c r="AU19" i="2"/>
  <c r="AU20" i="2"/>
  <c r="AU21" i="2"/>
  <c r="AU22" i="2"/>
  <c r="AU23" i="2"/>
  <c r="AU24" i="2"/>
  <c r="AU25" i="2"/>
  <c r="AU26" i="2"/>
  <c r="AU27" i="2"/>
  <c r="AU28" i="2"/>
  <c r="AU29" i="2"/>
  <c r="AU30" i="2"/>
  <c r="AU31" i="2"/>
  <c r="AU32" i="2"/>
  <c r="AU33" i="2"/>
  <c r="AU34" i="2"/>
  <c r="AU35" i="2"/>
  <c r="AU36" i="2"/>
  <c r="AU37" i="2"/>
  <c r="AU38" i="2"/>
  <c r="AU39" i="2"/>
  <c r="AU40" i="2"/>
  <c r="AU41" i="2"/>
  <c r="AU42" i="2"/>
  <c r="AU43" i="2"/>
  <c r="AU44" i="2"/>
  <c r="AU45" i="2"/>
  <c r="AU46" i="2"/>
  <c r="AU47" i="2"/>
  <c r="AU48" i="2"/>
  <c r="AU49" i="2"/>
  <c r="AU50" i="2"/>
  <c r="AU51" i="2"/>
  <c r="AU52" i="2"/>
  <c r="AU53" i="2"/>
  <c r="AU54" i="2"/>
  <c r="AU55" i="2"/>
  <c r="AU56" i="2"/>
  <c r="AU57" i="2"/>
  <c r="AU58" i="2"/>
  <c r="AU59" i="2"/>
  <c r="AU60" i="2"/>
  <c r="AU61" i="2"/>
  <c r="AU62" i="2"/>
  <c r="AU63" i="2"/>
  <c r="AU64" i="2"/>
  <c r="AU65" i="2"/>
  <c r="AU66" i="2"/>
  <c r="AU67" i="2"/>
  <c r="AU68" i="2"/>
  <c r="AU69" i="2"/>
  <c r="AU70" i="2"/>
  <c r="AU71" i="2"/>
  <c r="AU72" i="2"/>
  <c r="AU73" i="2"/>
  <c r="AU74" i="2"/>
  <c r="AU75" i="2"/>
  <c r="AU76" i="2"/>
  <c r="AU77" i="2"/>
  <c r="AU78" i="2"/>
  <c r="AU79" i="2"/>
  <c r="AU80" i="2"/>
  <c r="AU81" i="2"/>
  <c r="AU82" i="2"/>
  <c r="AU83" i="2"/>
  <c r="AU84" i="2"/>
  <c r="AU85" i="2"/>
  <c r="AU86" i="2"/>
  <c r="AU87" i="2"/>
  <c r="AU88" i="2"/>
  <c r="AU89" i="2"/>
  <c r="AU90" i="2"/>
  <c r="AU91" i="2"/>
  <c r="AU92" i="2"/>
  <c r="AU93" i="2"/>
  <c r="AU94" i="2"/>
  <c r="AU95" i="2"/>
  <c r="AU96" i="2"/>
  <c r="AU97" i="2"/>
  <c r="AU98" i="2"/>
  <c r="AU99" i="2"/>
  <c r="AU100" i="2"/>
  <c r="AU101" i="2"/>
  <c r="AU102" i="2"/>
  <c r="AU103" i="2"/>
  <c r="AU104" i="2"/>
  <c r="AU105" i="2"/>
  <c r="AU106" i="2"/>
  <c r="AU107" i="2"/>
  <c r="AU108" i="2"/>
  <c r="AU109" i="2"/>
  <c r="AU110" i="2"/>
  <c r="AU111" i="2"/>
  <c r="AU112" i="2"/>
  <c r="AU113" i="2"/>
  <c r="AU114" i="2"/>
  <c r="AU115" i="2"/>
  <c r="AU116" i="2"/>
  <c r="AU117" i="2"/>
  <c r="AU118" i="2"/>
  <c r="AU119" i="2"/>
  <c r="AU120" i="2"/>
  <c r="AU121" i="2"/>
  <c r="AU122" i="2"/>
  <c r="AU123" i="2"/>
  <c r="AU124" i="2"/>
  <c r="AU125" i="2"/>
  <c r="AU126" i="2"/>
  <c r="AU127" i="2"/>
  <c r="AU128" i="2"/>
  <c r="AU129" i="2"/>
  <c r="AU130" i="2"/>
  <c r="AU131" i="2"/>
  <c r="AU132" i="2"/>
  <c r="AU133" i="2"/>
  <c r="AU134" i="2"/>
  <c r="AU135" i="2"/>
  <c r="AU136" i="2"/>
  <c r="AU137" i="2"/>
  <c r="AU138" i="2"/>
  <c r="AU139" i="2"/>
  <c r="AU140" i="2"/>
  <c r="AU141" i="2"/>
  <c r="AU142" i="2"/>
  <c r="AU143" i="2"/>
  <c r="AU144" i="2"/>
  <c r="AU145" i="2"/>
  <c r="AU146" i="2"/>
  <c r="AU147" i="2"/>
  <c r="AU148" i="2"/>
  <c r="AU149" i="2"/>
  <c r="AU150" i="2"/>
  <c r="AU151" i="2"/>
  <c r="AU2" i="2"/>
  <c r="AO3" i="2"/>
  <c r="AO4" i="2"/>
  <c r="AO5" i="2"/>
  <c r="AO6" i="2"/>
  <c r="AO7" i="2"/>
  <c r="AO8" i="2"/>
  <c r="AO9" i="2"/>
  <c r="AO10" i="2"/>
  <c r="AO11" i="2"/>
  <c r="AO12" i="2"/>
  <c r="AO13" i="2"/>
  <c r="AO14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27" i="2"/>
  <c r="AO28" i="2"/>
  <c r="AO29" i="2"/>
  <c r="AO30" i="2"/>
  <c r="AO31" i="2"/>
  <c r="AO32" i="2"/>
  <c r="AO33" i="2"/>
  <c r="AO34" i="2"/>
  <c r="AO35" i="2"/>
  <c r="AO36" i="2"/>
  <c r="AO37" i="2"/>
  <c r="AO38" i="2"/>
  <c r="AO39" i="2"/>
  <c r="AO40" i="2"/>
  <c r="AO41" i="2"/>
  <c r="AO42" i="2"/>
  <c r="AO43" i="2"/>
  <c r="AO44" i="2"/>
  <c r="AO45" i="2"/>
  <c r="AO46" i="2"/>
  <c r="AO47" i="2"/>
  <c r="AO48" i="2"/>
  <c r="AO49" i="2"/>
  <c r="AO50" i="2"/>
  <c r="AO51" i="2"/>
  <c r="AO52" i="2"/>
  <c r="AO53" i="2"/>
  <c r="AO54" i="2"/>
  <c r="AO55" i="2"/>
  <c r="AO56" i="2"/>
  <c r="AO57" i="2"/>
  <c r="AO58" i="2"/>
  <c r="AO59" i="2"/>
  <c r="AO60" i="2"/>
  <c r="AO61" i="2"/>
  <c r="AO62" i="2"/>
  <c r="AO63" i="2"/>
  <c r="AO64" i="2"/>
  <c r="AO65" i="2"/>
  <c r="AO66" i="2"/>
  <c r="AO67" i="2"/>
  <c r="AO68" i="2"/>
  <c r="AO69" i="2"/>
  <c r="AO70" i="2"/>
  <c r="AO71" i="2"/>
  <c r="AO72" i="2"/>
  <c r="AO73" i="2"/>
  <c r="AO74" i="2"/>
  <c r="AO75" i="2"/>
  <c r="AO76" i="2"/>
  <c r="AO77" i="2"/>
  <c r="AO78" i="2"/>
  <c r="AO79" i="2"/>
  <c r="AO80" i="2"/>
  <c r="AO81" i="2"/>
  <c r="AO82" i="2"/>
  <c r="AO83" i="2"/>
  <c r="AO84" i="2"/>
  <c r="AO85" i="2"/>
  <c r="AO86" i="2"/>
  <c r="AO87" i="2"/>
  <c r="AO88" i="2"/>
  <c r="AO89" i="2"/>
  <c r="AO90" i="2"/>
  <c r="AO91" i="2"/>
  <c r="AO92" i="2"/>
  <c r="AO93" i="2"/>
  <c r="AO94" i="2"/>
  <c r="AO95" i="2"/>
  <c r="AO96" i="2"/>
  <c r="AO97" i="2"/>
  <c r="AO98" i="2"/>
  <c r="AO99" i="2"/>
  <c r="AO100" i="2"/>
  <c r="AO101" i="2"/>
  <c r="AO102" i="2"/>
  <c r="AO103" i="2"/>
  <c r="AO104" i="2"/>
  <c r="AO105" i="2"/>
  <c r="AO106" i="2"/>
  <c r="AO107" i="2"/>
  <c r="AO108" i="2"/>
  <c r="AO109" i="2"/>
  <c r="AO110" i="2"/>
  <c r="AO111" i="2"/>
  <c r="AO112" i="2"/>
  <c r="AO113" i="2"/>
  <c r="AO114" i="2"/>
  <c r="AO115" i="2"/>
  <c r="AO116" i="2"/>
  <c r="AO117" i="2"/>
  <c r="AO118" i="2"/>
  <c r="AO119" i="2"/>
  <c r="AO120" i="2"/>
  <c r="AO121" i="2"/>
  <c r="AO122" i="2"/>
  <c r="AO123" i="2"/>
  <c r="AO124" i="2"/>
  <c r="AO125" i="2"/>
  <c r="AO126" i="2"/>
  <c r="AO127" i="2"/>
  <c r="AO128" i="2"/>
  <c r="AO129" i="2"/>
  <c r="AO130" i="2"/>
  <c r="AO131" i="2"/>
  <c r="AO132" i="2"/>
  <c r="AO133" i="2"/>
  <c r="AO134" i="2"/>
  <c r="AO135" i="2"/>
  <c r="AO136" i="2"/>
  <c r="AO137" i="2"/>
  <c r="AO138" i="2"/>
  <c r="AO139" i="2"/>
  <c r="AO140" i="2"/>
  <c r="AO141" i="2"/>
  <c r="AO142" i="2"/>
  <c r="AO143" i="2"/>
  <c r="AO144" i="2"/>
  <c r="AO145" i="2"/>
  <c r="AO146" i="2"/>
  <c r="AO147" i="2"/>
  <c r="AO148" i="2"/>
  <c r="AO149" i="2"/>
  <c r="AO150" i="2"/>
  <c r="AO151" i="2"/>
  <c r="AO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2" i="2"/>
  <c r="V151" i="2"/>
  <c r="V150" i="2"/>
  <c r="V149" i="2"/>
  <c r="V148" i="2"/>
  <c r="V147" i="2"/>
  <c r="V146" i="2"/>
  <c r="V145" i="2"/>
  <c r="V144" i="2"/>
  <c r="V143" i="2"/>
  <c r="V142" i="2"/>
  <c r="V141" i="2"/>
  <c r="V140" i="2"/>
  <c r="V139" i="2"/>
  <c r="V138" i="2"/>
  <c r="V137" i="2"/>
  <c r="V136" i="2"/>
  <c r="V135" i="2"/>
  <c r="V134" i="2"/>
  <c r="V133" i="2"/>
  <c r="V132" i="2"/>
  <c r="V131" i="2"/>
  <c r="V130" i="2"/>
  <c r="V129" i="2"/>
  <c r="V128" i="2"/>
  <c r="V127" i="2"/>
  <c r="V126" i="2"/>
  <c r="V125" i="2"/>
  <c r="V124" i="2"/>
  <c r="V123" i="2"/>
  <c r="V122" i="2"/>
  <c r="V121" i="2"/>
  <c r="V120" i="2"/>
  <c r="V119" i="2"/>
  <c r="V118" i="2"/>
  <c r="V117" i="2"/>
  <c r="V116" i="2"/>
  <c r="V115" i="2"/>
  <c r="V114" i="2"/>
  <c r="V113" i="2"/>
  <c r="V112" i="2"/>
  <c r="V111" i="2"/>
  <c r="V110" i="2"/>
  <c r="V109" i="2"/>
  <c r="V108" i="2"/>
  <c r="V107" i="2"/>
  <c r="V106" i="2"/>
  <c r="V105" i="2"/>
  <c r="V104" i="2"/>
  <c r="V103" i="2"/>
  <c r="V102" i="2"/>
  <c r="V101" i="2"/>
  <c r="V100" i="2"/>
  <c r="V99" i="2"/>
  <c r="V98" i="2"/>
  <c r="V97" i="2"/>
  <c r="V96" i="2"/>
  <c r="V95" i="2"/>
  <c r="V94" i="2"/>
  <c r="V93" i="2"/>
  <c r="V92" i="2"/>
  <c r="V91" i="2"/>
  <c r="V90" i="2"/>
  <c r="V89" i="2"/>
  <c r="V88" i="2"/>
  <c r="V87" i="2"/>
  <c r="V86" i="2"/>
  <c r="V85" i="2"/>
  <c r="V84" i="2"/>
  <c r="V83" i="2"/>
  <c r="V82" i="2"/>
  <c r="V81" i="2"/>
  <c r="V80" i="2"/>
  <c r="V79" i="2"/>
  <c r="V78" i="2"/>
  <c r="V77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2" i="2"/>
  <c r="V61" i="2"/>
  <c r="V60" i="2"/>
  <c r="V59" i="2"/>
  <c r="V58" i="2"/>
  <c r="V57" i="2"/>
  <c r="V56" i="2"/>
  <c r="V55" i="2"/>
  <c r="V54" i="2"/>
  <c r="V53" i="2"/>
  <c r="V52" i="2"/>
  <c r="V51" i="2"/>
  <c r="V50" i="2"/>
  <c r="V49" i="2"/>
  <c r="V48" i="2"/>
  <c r="V47" i="2"/>
  <c r="V46" i="2"/>
  <c r="V45" i="2"/>
  <c r="V44" i="2"/>
  <c r="V43" i="2"/>
  <c r="V42" i="2"/>
  <c r="V41" i="2"/>
  <c r="V40" i="2"/>
  <c r="V39" i="2"/>
  <c r="V38" i="2"/>
  <c r="V37" i="2"/>
  <c r="V36" i="2"/>
  <c r="V35" i="2"/>
  <c r="V34" i="2"/>
  <c r="V33" i="2"/>
  <c r="V32" i="2"/>
  <c r="V31" i="2"/>
  <c r="V30" i="2"/>
  <c r="V29" i="2"/>
  <c r="V28" i="2"/>
  <c r="V27" i="2"/>
  <c r="V26" i="2"/>
  <c r="V25" i="2"/>
  <c r="V24" i="2"/>
  <c r="V23" i="2"/>
  <c r="V22" i="2"/>
  <c r="V21" i="2"/>
  <c r="V20" i="2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  <c r="V2" i="2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02" i="2"/>
  <c r="S103" i="2"/>
  <c r="S104" i="2"/>
  <c r="S105" i="2"/>
  <c r="S106" i="2"/>
  <c r="S107" i="2"/>
  <c r="S108" i="2"/>
  <c r="S109" i="2"/>
  <c r="S110" i="2"/>
  <c r="S111" i="2"/>
  <c r="S112" i="2"/>
  <c r="S113" i="2"/>
  <c r="S114" i="2"/>
  <c r="S115" i="2"/>
  <c r="S116" i="2"/>
  <c r="S117" i="2"/>
  <c r="S118" i="2"/>
  <c r="S119" i="2"/>
  <c r="S120" i="2"/>
  <c r="S121" i="2"/>
  <c r="S122" i="2"/>
  <c r="S123" i="2"/>
  <c r="S124" i="2"/>
  <c r="S125" i="2"/>
  <c r="S126" i="2"/>
  <c r="S127" i="2"/>
  <c r="S128" i="2"/>
  <c r="S129" i="2"/>
  <c r="S130" i="2"/>
  <c r="S131" i="2"/>
  <c r="S132" i="2"/>
  <c r="S133" i="2"/>
  <c r="S134" i="2"/>
  <c r="S135" i="2"/>
  <c r="S136" i="2"/>
  <c r="S137" i="2"/>
  <c r="S138" i="2"/>
  <c r="S139" i="2"/>
  <c r="S140" i="2"/>
  <c r="S141" i="2"/>
  <c r="S142" i="2"/>
  <c r="S143" i="2"/>
  <c r="S144" i="2"/>
  <c r="S145" i="2"/>
  <c r="S146" i="2"/>
  <c r="S147" i="2"/>
  <c r="S148" i="2"/>
  <c r="S149" i="2"/>
  <c r="S150" i="2"/>
  <c r="S151" i="2"/>
  <c r="S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98" i="2"/>
  <c r="P99" i="2"/>
  <c r="P100" i="2"/>
  <c r="P101" i="2"/>
  <c r="P102" i="2"/>
  <c r="P103" i="2"/>
  <c r="P104" i="2"/>
  <c r="P105" i="2"/>
  <c r="P106" i="2"/>
  <c r="P107" i="2"/>
  <c r="P108" i="2"/>
  <c r="P109" i="2"/>
  <c r="P110" i="2"/>
  <c r="P111" i="2"/>
  <c r="P112" i="2"/>
  <c r="P113" i="2"/>
  <c r="P114" i="2"/>
  <c r="P115" i="2"/>
  <c r="P116" i="2"/>
  <c r="P117" i="2"/>
  <c r="P118" i="2"/>
  <c r="P119" i="2"/>
  <c r="P120" i="2"/>
  <c r="P121" i="2"/>
  <c r="P122" i="2"/>
  <c r="P123" i="2"/>
  <c r="P124" i="2"/>
  <c r="P125" i="2"/>
  <c r="P126" i="2"/>
  <c r="P127" i="2"/>
  <c r="P128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P141" i="2"/>
  <c r="P142" i="2"/>
  <c r="P143" i="2"/>
  <c r="P144" i="2"/>
  <c r="P145" i="2"/>
  <c r="P146" i="2"/>
  <c r="P147" i="2"/>
  <c r="P148" i="2"/>
  <c r="P149" i="2"/>
  <c r="P150" i="2"/>
  <c r="P151" i="2"/>
  <c r="P2" i="2"/>
  <c r="CH203" i="1"/>
  <c r="CG203" i="1"/>
  <c r="CF203" i="1"/>
  <c r="CE203" i="1"/>
  <c r="CD203" i="1"/>
  <c r="CC203" i="1"/>
  <c r="AP203" i="1"/>
  <c r="AO203" i="1"/>
  <c r="CH202" i="1"/>
  <c r="CG202" i="1"/>
  <c r="CF202" i="1"/>
  <c r="CE202" i="1"/>
  <c r="CD202" i="1"/>
  <c r="CC202" i="1"/>
  <c r="AP202" i="1"/>
  <c r="AO202" i="1"/>
  <c r="CH201" i="1"/>
  <c r="CG201" i="1"/>
  <c r="CF201" i="1"/>
  <c r="CE201" i="1"/>
  <c r="CD201" i="1"/>
  <c r="CC201" i="1"/>
  <c r="AP201" i="1"/>
  <c r="AO201" i="1"/>
  <c r="CH200" i="1"/>
  <c r="CG200" i="1"/>
  <c r="CF200" i="1"/>
  <c r="CE200" i="1"/>
  <c r="CD200" i="1"/>
  <c r="CC200" i="1"/>
  <c r="AP200" i="1"/>
  <c r="AO200" i="1"/>
  <c r="CH199" i="1"/>
  <c r="CG199" i="1"/>
  <c r="CF199" i="1"/>
  <c r="CE199" i="1"/>
  <c r="CD199" i="1"/>
  <c r="CC199" i="1"/>
  <c r="AP199" i="1"/>
  <c r="AO199" i="1"/>
  <c r="CH198" i="1"/>
  <c r="CG198" i="1"/>
  <c r="CF198" i="1"/>
  <c r="CE198" i="1"/>
  <c r="CD198" i="1"/>
  <c r="CC198" i="1"/>
  <c r="AP198" i="1"/>
  <c r="AO198" i="1"/>
  <c r="CH197" i="1"/>
  <c r="CG197" i="1"/>
  <c r="CF197" i="1"/>
  <c r="CE197" i="1"/>
  <c r="CD197" i="1"/>
  <c r="CC197" i="1"/>
  <c r="AP197" i="1"/>
  <c r="AO197" i="1"/>
  <c r="CH196" i="1"/>
  <c r="CG196" i="1"/>
  <c r="CF196" i="1"/>
  <c r="CE196" i="1"/>
  <c r="CD196" i="1"/>
  <c r="CC196" i="1"/>
  <c r="AP196" i="1"/>
  <c r="AO196" i="1"/>
  <c r="CH195" i="1"/>
  <c r="CG195" i="1"/>
  <c r="CF195" i="1"/>
  <c r="CE195" i="1"/>
  <c r="CD195" i="1"/>
  <c r="CC195" i="1"/>
  <c r="AP195" i="1"/>
  <c r="AO195" i="1"/>
  <c r="CH194" i="1"/>
  <c r="CG194" i="1"/>
  <c r="CF194" i="1"/>
  <c r="CE194" i="1"/>
  <c r="CD194" i="1"/>
  <c r="CC194" i="1"/>
  <c r="AP194" i="1"/>
  <c r="AO194" i="1"/>
  <c r="CH193" i="1"/>
  <c r="CG193" i="1"/>
  <c r="CF193" i="1"/>
  <c r="CE193" i="1"/>
  <c r="CD193" i="1"/>
  <c r="CC193" i="1"/>
  <c r="AP193" i="1"/>
  <c r="AO193" i="1"/>
  <c r="CH192" i="1"/>
  <c r="CG192" i="1"/>
  <c r="CF192" i="1"/>
  <c r="CE192" i="1"/>
  <c r="CD192" i="1"/>
  <c r="CC192" i="1"/>
  <c r="AP192" i="1"/>
  <c r="AO192" i="1"/>
  <c r="CH191" i="1"/>
  <c r="CG191" i="1"/>
  <c r="CF191" i="1"/>
  <c r="CE191" i="1"/>
  <c r="CD191" i="1"/>
  <c r="CC191" i="1"/>
  <c r="AP191" i="1"/>
  <c r="AO191" i="1"/>
  <c r="CH190" i="1"/>
  <c r="CG190" i="1"/>
  <c r="CF190" i="1"/>
  <c r="CE190" i="1"/>
  <c r="CD190" i="1"/>
  <c r="CC190" i="1"/>
  <c r="AP190" i="1"/>
  <c r="AO190" i="1"/>
  <c r="CH189" i="1"/>
  <c r="CG189" i="1"/>
  <c r="CF189" i="1"/>
  <c r="CE189" i="1"/>
  <c r="CD189" i="1"/>
  <c r="CC189" i="1"/>
  <c r="AP189" i="1"/>
  <c r="AO189" i="1"/>
  <c r="CH188" i="1"/>
  <c r="CG188" i="1"/>
  <c r="CF188" i="1"/>
  <c r="CE188" i="1"/>
  <c r="CD188" i="1"/>
  <c r="CC188" i="1"/>
  <c r="AP188" i="1"/>
  <c r="AO188" i="1"/>
  <c r="CH187" i="1"/>
  <c r="CG187" i="1"/>
  <c r="CF187" i="1"/>
  <c r="CE187" i="1"/>
  <c r="CD187" i="1"/>
  <c r="CC187" i="1"/>
  <c r="AP187" i="1"/>
  <c r="AO187" i="1"/>
  <c r="CH186" i="1"/>
  <c r="CG186" i="1"/>
  <c r="CF186" i="1"/>
  <c r="CE186" i="1"/>
  <c r="CD186" i="1"/>
  <c r="CC186" i="1"/>
  <c r="AP186" i="1"/>
  <c r="AO186" i="1"/>
  <c r="CH185" i="1"/>
  <c r="CG185" i="1"/>
  <c r="CF185" i="1"/>
  <c r="CE185" i="1"/>
  <c r="CD185" i="1"/>
  <c r="CC185" i="1"/>
  <c r="AP185" i="1"/>
  <c r="AO185" i="1"/>
  <c r="CH184" i="1"/>
  <c r="CG184" i="1"/>
  <c r="CF184" i="1"/>
  <c r="CE184" i="1"/>
  <c r="CD184" i="1"/>
  <c r="CC184" i="1"/>
  <c r="AP184" i="1"/>
  <c r="AO184" i="1"/>
  <c r="CH183" i="1"/>
  <c r="CG183" i="1"/>
  <c r="CF183" i="1"/>
  <c r="CE183" i="1"/>
  <c r="CD183" i="1"/>
  <c r="CC183" i="1"/>
  <c r="AP183" i="1"/>
  <c r="AO183" i="1"/>
  <c r="CH182" i="1"/>
  <c r="CG182" i="1"/>
  <c r="CF182" i="1"/>
  <c r="CE182" i="1"/>
  <c r="CD182" i="1"/>
  <c r="CC182" i="1"/>
  <c r="AP182" i="1"/>
  <c r="AO182" i="1"/>
  <c r="CH181" i="1"/>
  <c r="CG181" i="1"/>
  <c r="CF181" i="1"/>
  <c r="CE181" i="1"/>
  <c r="CD181" i="1"/>
  <c r="CC181" i="1"/>
  <c r="AP181" i="1"/>
  <c r="AO181" i="1"/>
  <c r="CH180" i="1"/>
  <c r="CG180" i="1"/>
  <c r="CF180" i="1"/>
  <c r="CE180" i="1"/>
  <c r="CD180" i="1"/>
  <c r="CC180" i="1"/>
  <c r="AP180" i="1"/>
  <c r="AO180" i="1"/>
  <c r="CH179" i="1"/>
  <c r="CG179" i="1"/>
  <c r="CF179" i="1"/>
  <c r="CE179" i="1"/>
  <c r="CD179" i="1"/>
  <c r="CC179" i="1"/>
  <c r="AP179" i="1"/>
  <c r="AO179" i="1"/>
  <c r="CH178" i="1"/>
  <c r="CG178" i="1"/>
  <c r="CF178" i="1"/>
  <c r="CE178" i="1"/>
  <c r="CD178" i="1"/>
  <c r="CC178" i="1"/>
  <c r="CH177" i="1"/>
  <c r="CG177" i="1"/>
  <c r="CF177" i="1"/>
  <c r="CE177" i="1"/>
  <c r="CD177" i="1"/>
  <c r="CC177" i="1"/>
  <c r="CH176" i="1"/>
  <c r="CG176" i="1"/>
  <c r="CF176" i="1"/>
  <c r="CE176" i="1"/>
  <c r="CD176" i="1"/>
  <c r="CC176" i="1"/>
  <c r="CH175" i="1"/>
  <c r="CG175" i="1"/>
  <c r="CF175" i="1"/>
  <c r="CE175" i="1"/>
  <c r="CD175" i="1"/>
  <c r="CC175" i="1"/>
  <c r="CH174" i="1"/>
  <c r="CG174" i="1"/>
  <c r="CF174" i="1"/>
  <c r="CE174" i="1"/>
  <c r="CD174" i="1"/>
  <c r="CC174" i="1"/>
  <c r="CH173" i="1"/>
  <c r="CG173" i="1"/>
  <c r="CF173" i="1"/>
  <c r="CE173" i="1"/>
  <c r="CD173" i="1"/>
  <c r="CC173" i="1"/>
  <c r="CH172" i="1"/>
  <c r="CG172" i="1"/>
  <c r="CF172" i="1"/>
  <c r="CE172" i="1"/>
  <c r="CD172" i="1"/>
  <c r="CC172" i="1"/>
  <c r="CH171" i="1"/>
  <c r="CG171" i="1"/>
  <c r="CF171" i="1"/>
  <c r="CE171" i="1"/>
  <c r="CD171" i="1"/>
  <c r="CC171" i="1"/>
  <c r="CH170" i="1"/>
  <c r="CG170" i="1"/>
  <c r="CF170" i="1"/>
  <c r="CE170" i="1"/>
  <c r="CD170" i="1"/>
  <c r="CC170" i="1"/>
  <c r="CH169" i="1"/>
  <c r="CG169" i="1"/>
  <c r="CF169" i="1"/>
  <c r="CE169" i="1"/>
  <c r="CD169" i="1"/>
  <c r="CC169" i="1"/>
  <c r="CH168" i="1"/>
  <c r="CG168" i="1"/>
  <c r="CF168" i="1"/>
  <c r="CE168" i="1"/>
  <c r="CD168" i="1"/>
  <c r="CC168" i="1"/>
  <c r="CH167" i="1"/>
  <c r="CG167" i="1"/>
  <c r="CF167" i="1"/>
  <c r="CE167" i="1"/>
  <c r="CD167" i="1"/>
  <c r="CC167" i="1"/>
  <c r="CH166" i="1"/>
  <c r="CG166" i="1"/>
  <c r="CF166" i="1"/>
  <c r="CE166" i="1"/>
  <c r="CD166" i="1"/>
  <c r="CC166" i="1"/>
  <c r="CH165" i="1"/>
  <c r="CG165" i="1"/>
  <c r="CF165" i="1"/>
  <c r="CE165" i="1"/>
  <c r="CD165" i="1"/>
  <c r="CC165" i="1"/>
  <c r="CH164" i="1"/>
  <c r="CG164" i="1"/>
  <c r="CF164" i="1"/>
  <c r="CE164" i="1"/>
  <c r="CD164" i="1"/>
  <c r="CC164" i="1"/>
  <c r="CH163" i="1"/>
  <c r="CG163" i="1"/>
  <c r="CF163" i="1"/>
  <c r="CE163" i="1"/>
  <c r="CD163" i="1"/>
  <c r="CC163" i="1"/>
  <c r="CH162" i="1"/>
  <c r="CG162" i="1"/>
  <c r="CF162" i="1"/>
  <c r="CE162" i="1"/>
  <c r="CD162" i="1"/>
  <c r="CC162" i="1"/>
  <c r="CH161" i="1"/>
  <c r="CG161" i="1"/>
  <c r="CF161" i="1"/>
  <c r="CE161" i="1"/>
  <c r="CD161" i="1"/>
  <c r="CC161" i="1"/>
  <c r="CH160" i="1"/>
  <c r="CG160" i="1"/>
  <c r="CF160" i="1"/>
  <c r="CE160" i="1"/>
  <c r="CD160" i="1"/>
  <c r="CC160" i="1"/>
  <c r="CH159" i="1"/>
  <c r="CG159" i="1"/>
  <c r="CF159" i="1"/>
  <c r="CE159" i="1"/>
  <c r="CD159" i="1"/>
  <c r="CC159" i="1"/>
  <c r="CH158" i="1"/>
  <c r="CG158" i="1"/>
  <c r="CF158" i="1"/>
  <c r="CE158" i="1"/>
  <c r="CD158" i="1"/>
  <c r="CC158" i="1"/>
  <c r="CH157" i="1"/>
  <c r="CG157" i="1"/>
  <c r="CF157" i="1"/>
  <c r="CE157" i="1"/>
  <c r="CD157" i="1"/>
  <c r="CC157" i="1"/>
  <c r="CH156" i="1"/>
  <c r="CG156" i="1"/>
  <c r="CF156" i="1"/>
  <c r="CE156" i="1"/>
  <c r="CD156" i="1"/>
  <c r="CC156" i="1"/>
  <c r="CH155" i="1"/>
  <c r="CG155" i="1"/>
  <c r="CF155" i="1"/>
  <c r="CE155" i="1"/>
  <c r="CD155" i="1"/>
  <c r="CC155" i="1"/>
  <c r="CH154" i="1"/>
  <c r="CG154" i="1"/>
  <c r="CF154" i="1"/>
  <c r="CE154" i="1"/>
  <c r="CD154" i="1"/>
  <c r="CC154" i="1"/>
  <c r="CH153" i="1"/>
  <c r="CG153" i="1"/>
  <c r="CF153" i="1"/>
  <c r="CE153" i="1"/>
  <c r="CD153" i="1"/>
  <c r="CC153" i="1"/>
  <c r="CH152" i="1"/>
  <c r="CG152" i="1"/>
  <c r="CF152" i="1"/>
  <c r="CE152" i="1"/>
  <c r="CD152" i="1"/>
  <c r="CC152" i="1"/>
  <c r="CH151" i="1"/>
  <c r="CG151" i="1"/>
  <c r="CF151" i="1"/>
  <c r="CE151" i="1"/>
  <c r="CD151" i="1"/>
  <c r="CC151" i="1"/>
  <c r="CH150" i="1"/>
  <c r="CG150" i="1"/>
  <c r="CF150" i="1"/>
  <c r="CE150" i="1"/>
  <c r="CD150" i="1"/>
  <c r="CC150" i="1"/>
  <c r="CH149" i="1"/>
  <c r="CG149" i="1"/>
  <c r="CF149" i="1"/>
  <c r="CE149" i="1"/>
  <c r="CD149" i="1"/>
  <c r="CC149" i="1"/>
  <c r="CH148" i="1"/>
  <c r="CG148" i="1"/>
  <c r="CF148" i="1"/>
  <c r="CE148" i="1"/>
  <c r="CD148" i="1"/>
  <c r="CC148" i="1"/>
  <c r="CH147" i="1"/>
  <c r="CG147" i="1"/>
  <c r="CF147" i="1"/>
  <c r="CE147" i="1"/>
  <c r="CD147" i="1"/>
  <c r="CC147" i="1"/>
  <c r="AP147" i="1"/>
  <c r="AO147" i="1"/>
  <c r="CH146" i="1"/>
  <c r="CG146" i="1"/>
  <c r="CF146" i="1"/>
  <c r="CE146" i="1"/>
  <c r="CD146" i="1"/>
  <c r="CC146" i="1"/>
  <c r="AP146" i="1"/>
  <c r="AO146" i="1"/>
  <c r="CH145" i="1"/>
  <c r="CG145" i="1"/>
  <c r="CF145" i="1"/>
  <c r="CE145" i="1"/>
  <c r="CD145" i="1"/>
  <c r="CC145" i="1"/>
  <c r="AP145" i="1"/>
  <c r="AO145" i="1"/>
  <c r="CH144" i="1"/>
  <c r="CG144" i="1"/>
  <c r="CF144" i="1"/>
  <c r="CE144" i="1"/>
  <c r="CD144" i="1"/>
  <c r="CC144" i="1"/>
  <c r="AP144" i="1"/>
  <c r="AO144" i="1"/>
  <c r="CH143" i="1"/>
  <c r="CG143" i="1"/>
  <c r="CF143" i="1"/>
  <c r="CE143" i="1"/>
  <c r="CD143" i="1"/>
  <c r="CC143" i="1"/>
  <c r="AP143" i="1"/>
  <c r="AO143" i="1"/>
  <c r="CH142" i="1"/>
  <c r="CG142" i="1"/>
  <c r="CF142" i="1"/>
  <c r="CE142" i="1"/>
  <c r="CD142" i="1"/>
  <c r="CC142" i="1"/>
  <c r="AP142" i="1"/>
  <c r="AO142" i="1"/>
  <c r="CH141" i="1"/>
  <c r="CG141" i="1"/>
  <c r="CF141" i="1"/>
  <c r="CE141" i="1"/>
  <c r="CD141" i="1"/>
  <c r="CC141" i="1"/>
  <c r="AP141" i="1"/>
  <c r="AO141" i="1"/>
  <c r="CH140" i="1"/>
  <c r="CG140" i="1"/>
  <c r="CF140" i="1"/>
  <c r="CE140" i="1"/>
  <c r="CD140" i="1"/>
  <c r="CC140" i="1"/>
  <c r="AP140" i="1"/>
  <c r="AO140" i="1"/>
  <c r="CH139" i="1"/>
  <c r="CG139" i="1"/>
  <c r="CF139" i="1"/>
  <c r="CE139" i="1"/>
  <c r="CD139" i="1"/>
  <c r="CC139" i="1"/>
  <c r="AP139" i="1"/>
  <c r="AO139" i="1"/>
  <c r="CH138" i="1"/>
  <c r="CG138" i="1"/>
  <c r="CF138" i="1"/>
  <c r="CE138" i="1"/>
  <c r="CD138" i="1"/>
  <c r="CC138" i="1"/>
  <c r="AP138" i="1"/>
  <c r="AO138" i="1"/>
  <c r="CH137" i="1"/>
  <c r="CG137" i="1"/>
  <c r="CF137" i="1"/>
  <c r="CE137" i="1"/>
  <c r="CD137" i="1"/>
  <c r="CC137" i="1"/>
  <c r="AP137" i="1"/>
  <c r="AO137" i="1"/>
  <c r="CH136" i="1"/>
  <c r="CG136" i="1"/>
  <c r="CF136" i="1"/>
  <c r="CE136" i="1"/>
  <c r="CD136" i="1"/>
  <c r="CC136" i="1"/>
  <c r="AP136" i="1"/>
  <c r="AO136" i="1"/>
  <c r="CH135" i="1"/>
  <c r="CG135" i="1"/>
  <c r="CF135" i="1"/>
  <c r="CE135" i="1"/>
  <c r="CD135" i="1"/>
  <c r="CC135" i="1"/>
  <c r="AP135" i="1"/>
  <c r="AO135" i="1"/>
  <c r="CH134" i="1"/>
  <c r="CG134" i="1"/>
  <c r="CF134" i="1"/>
  <c r="CE134" i="1"/>
  <c r="CD134" i="1"/>
  <c r="CC134" i="1"/>
  <c r="AP134" i="1"/>
  <c r="AO134" i="1"/>
  <c r="CH133" i="1"/>
  <c r="CG133" i="1"/>
  <c r="CF133" i="1"/>
  <c r="CE133" i="1"/>
  <c r="CD133" i="1"/>
  <c r="CC133" i="1"/>
  <c r="AP133" i="1"/>
  <c r="AO133" i="1"/>
  <c r="CH132" i="1"/>
  <c r="CG132" i="1"/>
  <c r="CF132" i="1"/>
  <c r="CE132" i="1"/>
  <c r="CD132" i="1"/>
  <c r="CC132" i="1"/>
  <c r="AP132" i="1"/>
  <c r="AO132" i="1"/>
  <c r="CH131" i="1"/>
  <c r="CG131" i="1"/>
  <c r="CF131" i="1"/>
  <c r="CE131" i="1"/>
  <c r="CD131" i="1"/>
  <c r="CC131" i="1"/>
  <c r="AP131" i="1"/>
  <c r="AO131" i="1"/>
  <c r="CH130" i="1"/>
  <c r="CG130" i="1"/>
  <c r="CF130" i="1"/>
  <c r="CE130" i="1"/>
  <c r="CD130" i="1"/>
  <c r="CC130" i="1"/>
  <c r="AP130" i="1"/>
  <c r="AO130" i="1"/>
  <c r="CH129" i="1"/>
  <c r="CG129" i="1"/>
  <c r="CF129" i="1"/>
  <c r="CE129" i="1"/>
  <c r="CD129" i="1"/>
  <c r="CC129" i="1"/>
  <c r="AP129" i="1"/>
  <c r="AO129" i="1"/>
  <c r="CH128" i="1"/>
  <c r="CG128" i="1"/>
  <c r="CF128" i="1"/>
  <c r="CE128" i="1"/>
  <c r="CD128" i="1"/>
  <c r="CC128" i="1"/>
  <c r="AP128" i="1"/>
  <c r="AO128" i="1"/>
  <c r="CH127" i="1"/>
  <c r="CG127" i="1"/>
  <c r="CF127" i="1"/>
  <c r="CE127" i="1"/>
  <c r="CD127" i="1"/>
  <c r="CC127" i="1"/>
  <c r="AP127" i="1"/>
  <c r="AO127" i="1"/>
  <c r="CH126" i="1"/>
  <c r="CG126" i="1"/>
  <c r="CF126" i="1"/>
  <c r="CE126" i="1"/>
  <c r="CD126" i="1"/>
  <c r="CC126" i="1"/>
  <c r="AP126" i="1"/>
  <c r="AO126" i="1"/>
  <c r="CH125" i="1"/>
  <c r="CG125" i="1"/>
  <c r="CF125" i="1"/>
  <c r="CE125" i="1"/>
  <c r="CD125" i="1"/>
  <c r="CC125" i="1"/>
  <c r="AP125" i="1"/>
  <c r="AO125" i="1"/>
  <c r="CH124" i="1"/>
  <c r="CG124" i="1"/>
  <c r="CF124" i="1"/>
  <c r="CE124" i="1"/>
  <c r="CD124" i="1"/>
  <c r="CC124" i="1"/>
  <c r="AP124" i="1"/>
  <c r="AO124" i="1"/>
  <c r="CH123" i="1"/>
  <c r="CG123" i="1"/>
  <c r="CF123" i="1"/>
  <c r="CE123" i="1"/>
  <c r="CD123" i="1"/>
  <c r="CC123" i="1"/>
  <c r="AP123" i="1"/>
  <c r="AO123" i="1"/>
  <c r="CH122" i="1"/>
  <c r="CG122" i="1"/>
  <c r="CF122" i="1"/>
  <c r="CE122" i="1"/>
  <c r="CD122" i="1"/>
  <c r="CC122" i="1"/>
  <c r="AP122" i="1"/>
  <c r="AO122" i="1"/>
  <c r="CH121" i="1"/>
  <c r="CG121" i="1"/>
  <c r="CF121" i="1"/>
  <c r="CE121" i="1"/>
  <c r="CD121" i="1"/>
  <c r="CC121" i="1"/>
  <c r="AP121" i="1"/>
  <c r="AO121" i="1"/>
  <c r="CH120" i="1"/>
  <c r="CG120" i="1"/>
  <c r="CF120" i="1"/>
  <c r="CE120" i="1"/>
  <c r="CD120" i="1"/>
  <c r="CC120" i="1"/>
  <c r="AP120" i="1"/>
  <c r="AO120" i="1"/>
  <c r="CH119" i="1"/>
  <c r="CG119" i="1"/>
  <c r="CF119" i="1"/>
  <c r="CE119" i="1"/>
  <c r="CD119" i="1"/>
  <c r="CC119" i="1"/>
  <c r="AP119" i="1"/>
  <c r="AO119" i="1"/>
  <c r="CH118" i="1"/>
  <c r="CG118" i="1"/>
  <c r="CF118" i="1"/>
  <c r="CE118" i="1"/>
  <c r="CD118" i="1"/>
  <c r="CC118" i="1"/>
  <c r="AP118" i="1"/>
  <c r="AO118" i="1"/>
  <c r="CH117" i="1"/>
  <c r="CG117" i="1"/>
  <c r="CF117" i="1"/>
  <c r="CE117" i="1"/>
  <c r="CD117" i="1"/>
  <c r="CC117" i="1"/>
  <c r="AP117" i="1"/>
  <c r="AO117" i="1"/>
  <c r="CH116" i="1"/>
  <c r="CG116" i="1"/>
  <c r="CF116" i="1"/>
  <c r="CE116" i="1"/>
  <c r="CD116" i="1"/>
  <c r="CC116" i="1"/>
  <c r="AP116" i="1"/>
  <c r="AO116" i="1"/>
  <c r="CH115" i="1"/>
  <c r="CG115" i="1"/>
  <c r="CF115" i="1"/>
  <c r="CE115" i="1"/>
  <c r="CD115" i="1"/>
  <c r="CC115" i="1"/>
  <c r="AP115" i="1"/>
  <c r="AO115" i="1"/>
  <c r="CH114" i="1"/>
  <c r="CG114" i="1"/>
  <c r="CF114" i="1"/>
  <c r="CE114" i="1"/>
  <c r="CD114" i="1"/>
  <c r="CC114" i="1"/>
  <c r="AP114" i="1"/>
  <c r="AO114" i="1"/>
  <c r="CH113" i="1"/>
  <c r="CG113" i="1"/>
  <c r="CF113" i="1"/>
  <c r="CE113" i="1"/>
  <c r="CD113" i="1"/>
  <c r="CC113" i="1"/>
  <c r="AP113" i="1"/>
  <c r="AO113" i="1"/>
  <c r="CH112" i="1"/>
  <c r="CG112" i="1"/>
  <c r="CF112" i="1"/>
  <c r="CE112" i="1"/>
  <c r="CD112" i="1"/>
  <c r="CC112" i="1"/>
  <c r="AP112" i="1"/>
  <c r="AO112" i="1"/>
  <c r="CH111" i="1"/>
  <c r="CG111" i="1"/>
  <c r="CF111" i="1"/>
  <c r="CE111" i="1"/>
  <c r="CD111" i="1"/>
  <c r="CC111" i="1"/>
  <c r="AP111" i="1"/>
  <c r="AO111" i="1"/>
  <c r="CH110" i="1"/>
  <c r="CG110" i="1"/>
  <c r="CF110" i="1"/>
  <c r="CE110" i="1"/>
  <c r="CD110" i="1"/>
  <c r="CC110" i="1"/>
  <c r="AP110" i="1"/>
  <c r="AO110" i="1"/>
  <c r="CH109" i="1"/>
  <c r="CG109" i="1"/>
  <c r="CF109" i="1"/>
  <c r="CE109" i="1"/>
  <c r="CD109" i="1"/>
  <c r="CC109" i="1"/>
  <c r="AP109" i="1"/>
  <c r="AO109" i="1"/>
  <c r="CH108" i="1"/>
  <c r="CG108" i="1"/>
  <c r="CF108" i="1"/>
  <c r="CE108" i="1"/>
  <c r="CD108" i="1"/>
  <c r="CC108" i="1"/>
  <c r="AP108" i="1"/>
  <c r="AO108" i="1"/>
  <c r="CH107" i="1"/>
  <c r="CG107" i="1"/>
  <c r="CF107" i="1"/>
  <c r="CE107" i="1"/>
  <c r="CD107" i="1"/>
  <c r="CC107" i="1"/>
  <c r="AP107" i="1"/>
  <c r="AO107" i="1"/>
  <c r="CH67" i="1"/>
  <c r="CG67" i="1"/>
  <c r="CF67" i="1"/>
  <c r="CE67" i="1"/>
  <c r="CD67" i="1"/>
  <c r="CC67" i="1"/>
  <c r="AP67" i="1"/>
  <c r="AO67" i="1"/>
  <c r="CH66" i="1"/>
  <c r="CG66" i="1"/>
  <c r="CF66" i="1"/>
  <c r="CE66" i="1"/>
  <c r="CD66" i="1"/>
  <c r="CC66" i="1"/>
  <c r="AP66" i="1"/>
  <c r="AO66" i="1"/>
  <c r="CH65" i="1"/>
  <c r="CG65" i="1"/>
  <c r="CF65" i="1"/>
  <c r="CE65" i="1"/>
  <c r="CD65" i="1"/>
  <c r="CC65" i="1"/>
  <c r="AP65" i="1"/>
  <c r="AO65" i="1"/>
  <c r="CH64" i="1"/>
  <c r="CG64" i="1"/>
  <c r="CF64" i="1"/>
  <c r="CE64" i="1"/>
  <c r="CD64" i="1"/>
  <c r="CC64" i="1"/>
  <c r="AP64" i="1"/>
  <c r="AO64" i="1"/>
  <c r="CH63" i="1"/>
  <c r="CG63" i="1"/>
  <c r="CF63" i="1"/>
  <c r="CE63" i="1"/>
  <c r="CD63" i="1"/>
  <c r="CC63" i="1"/>
  <c r="AP63" i="1"/>
  <c r="AO63" i="1"/>
  <c r="BX53" i="1"/>
  <c r="BW53" i="1"/>
  <c r="BV53" i="1"/>
  <c r="BU53" i="1"/>
  <c r="BT53" i="1"/>
  <c r="BS53" i="1"/>
  <c r="BR53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CH53" i="1" s="1"/>
  <c r="BE53" i="1"/>
  <c r="BD53" i="1"/>
  <c r="BC53" i="1"/>
  <c r="BB53" i="1"/>
  <c r="BA53" i="1"/>
  <c r="AZ53" i="1"/>
  <c r="AY53" i="1"/>
  <c r="AX53" i="1"/>
  <c r="CG53" i="1" s="1"/>
  <c r="AW53" i="1"/>
  <c r="AV53" i="1"/>
  <c r="AU53" i="1"/>
  <c r="AT53" i="1"/>
  <c r="AS53" i="1"/>
  <c r="AR53" i="1"/>
  <c r="AP53" i="1"/>
  <c r="AO53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CH52" i="1" s="1"/>
  <c r="BE52" i="1"/>
  <c r="BD52" i="1"/>
  <c r="BC52" i="1"/>
  <c r="BB52" i="1"/>
  <c r="BA52" i="1"/>
  <c r="AZ52" i="1"/>
  <c r="AY52" i="1"/>
  <c r="AX52" i="1"/>
  <c r="CG52" i="1" s="1"/>
  <c r="AW52" i="1"/>
  <c r="AV52" i="1"/>
  <c r="AU52" i="1"/>
  <c r="AT52" i="1"/>
  <c r="AS52" i="1"/>
  <c r="AR52" i="1"/>
  <c r="AP52" i="1"/>
  <c r="AO52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CH51" i="1" s="1"/>
  <c r="BE51" i="1"/>
  <c r="BD51" i="1"/>
  <c r="BC51" i="1"/>
  <c r="BB51" i="1"/>
  <c r="BA51" i="1"/>
  <c r="AZ51" i="1"/>
  <c r="AY51" i="1"/>
  <c r="AX51" i="1"/>
  <c r="CG51" i="1" s="1"/>
  <c r="AW51" i="1"/>
  <c r="AV51" i="1"/>
  <c r="AU51" i="1"/>
  <c r="AT51" i="1"/>
  <c r="AS51" i="1"/>
  <c r="AR51" i="1"/>
  <c r="AP51" i="1"/>
  <c r="AO51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CH50" i="1" s="1"/>
  <c r="BE50" i="1"/>
  <c r="BD50" i="1"/>
  <c r="BC50" i="1"/>
  <c r="BB50" i="1"/>
  <c r="BA50" i="1"/>
  <c r="AZ50" i="1"/>
  <c r="AY50" i="1"/>
  <c r="AX50" i="1"/>
  <c r="CG50" i="1" s="1"/>
  <c r="AW50" i="1"/>
  <c r="AV50" i="1"/>
  <c r="AU50" i="1"/>
  <c r="AT50" i="1"/>
  <c r="AS50" i="1"/>
  <c r="AR50" i="1"/>
  <c r="AP50" i="1"/>
  <c r="AO50" i="1"/>
  <c r="BX49" i="1"/>
  <c r="BW49" i="1"/>
  <c r="BV49" i="1"/>
  <c r="BU49" i="1"/>
  <c r="BT49" i="1"/>
  <c r="BS49" i="1"/>
  <c r="BR49" i="1"/>
  <c r="BQ49" i="1"/>
  <c r="BP49" i="1"/>
  <c r="BO49" i="1"/>
  <c r="BN49" i="1"/>
  <c r="BM49" i="1"/>
  <c r="BL49" i="1"/>
  <c r="BK49" i="1"/>
  <c r="BJ49" i="1"/>
  <c r="BI49" i="1"/>
  <c r="BH49" i="1"/>
  <c r="BG49" i="1"/>
  <c r="BF49" i="1"/>
  <c r="CH49" i="1" s="1"/>
  <c r="BE49" i="1"/>
  <c r="BD49" i="1"/>
  <c r="BC49" i="1"/>
  <c r="BB49" i="1"/>
  <c r="BA49" i="1"/>
  <c r="AZ49" i="1"/>
  <c r="AY49" i="1"/>
  <c r="AX49" i="1"/>
  <c r="CG49" i="1" s="1"/>
  <c r="AW49" i="1"/>
  <c r="AV49" i="1"/>
  <c r="AU49" i="1"/>
  <c r="AT49" i="1"/>
  <c r="AS49" i="1"/>
  <c r="AR49" i="1"/>
  <c r="AP49" i="1"/>
  <c r="AO49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CH48" i="1" s="1"/>
  <c r="BE48" i="1"/>
  <c r="BD48" i="1"/>
  <c r="BC48" i="1"/>
  <c r="BB48" i="1"/>
  <c r="BA48" i="1"/>
  <c r="AZ48" i="1"/>
  <c r="AY48" i="1"/>
  <c r="AX48" i="1"/>
  <c r="CG48" i="1" s="1"/>
  <c r="AW48" i="1"/>
  <c r="AV48" i="1"/>
  <c r="AU48" i="1"/>
  <c r="AT48" i="1"/>
  <c r="AS48" i="1"/>
  <c r="AR48" i="1"/>
  <c r="AP48" i="1"/>
  <c r="AO48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CH47" i="1" s="1"/>
  <c r="BE47" i="1"/>
  <c r="BD47" i="1"/>
  <c r="BC47" i="1"/>
  <c r="BB47" i="1"/>
  <c r="BA47" i="1"/>
  <c r="AZ47" i="1"/>
  <c r="AY47" i="1"/>
  <c r="AX47" i="1"/>
  <c r="CG47" i="1" s="1"/>
  <c r="AW47" i="1"/>
  <c r="AV47" i="1"/>
  <c r="AU47" i="1"/>
  <c r="AT47" i="1"/>
  <c r="AS47" i="1"/>
  <c r="AR47" i="1"/>
  <c r="AP47" i="1"/>
  <c r="AO47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CH46" i="1" s="1"/>
  <c r="BE46" i="1"/>
  <c r="BD46" i="1"/>
  <c r="BC46" i="1"/>
  <c r="BB46" i="1"/>
  <c r="BA46" i="1"/>
  <c r="AZ46" i="1"/>
  <c r="AY46" i="1"/>
  <c r="AX46" i="1"/>
  <c r="CG46" i="1" s="1"/>
  <c r="AW46" i="1"/>
  <c r="AV46" i="1"/>
  <c r="AU46" i="1"/>
  <c r="AT46" i="1"/>
  <c r="AS46" i="1"/>
  <c r="AR46" i="1"/>
  <c r="AP46" i="1"/>
  <c r="AO46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CH45" i="1" s="1"/>
  <c r="BE45" i="1"/>
  <c r="BD45" i="1"/>
  <c r="BC45" i="1"/>
  <c r="BB45" i="1"/>
  <c r="BA45" i="1"/>
  <c r="AZ45" i="1"/>
  <c r="AY45" i="1"/>
  <c r="AX45" i="1"/>
  <c r="CG45" i="1" s="1"/>
  <c r="AW45" i="1"/>
  <c r="AV45" i="1"/>
  <c r="AU45" i="1"/>
  <c r="AT45" i="1"/>
  <c r="AS45" i="1"/>
  <c r="AR45" i="1"/>
  <c r="AP45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CH44" i="1" s="1"/>
  <c r="BE44" i="1"/>
  <c r="BD44" i="1"/>
  <c r="BC44" i="1"/>
  <c r="BB44" i="1"/>
  <c r="BA44" i="1"/>
  <c r="AZ44" i="1"/>
  <c r="AY44" i="1"/>
  <c r="AX44" i="1"/>
  <c r="CG44" i="1" s="1"/>
  <c r="AW44" i="1"/>
  <c r="AV44" i="1"/>
  <c r="AU44" i="1"/>
  <c r="AT44" i="1"/>
  <c r="AS44" i="1"/>
  <c r="AR44" i="1"/>
  <c r="AP44" i="1"/>
  <c r="AO44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CH43" i="1" s="1"/>
  <c r="BE43" i="1"/>
  <c r="BD43" i="1"/>
  <c r="BC43" i="1"/>
  <c r="BB43" i="1"/>
  <c r="BA43" i="1"/>
  <c r="AZ43" i="1"/>
  <c r="AY43" i="1"/>
  <c r="AX43" i="1"/>
  <c r="CG43" i="1" s="1"/>
  <c r="AW43" i="1"/>
  <c r="AV43" i="1"/>
  <c r="AU43" i="1"/>
  <c r="AT43" i="1"/>
  <c r="AS43" i="1"/>
  <c r="AR43" i="1"/>
  <c r="AP43" i="1"/>
  <c r="AO43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CH42" i="1" s="1"/>
  <c r="BE42" i="1"/>
  <c r="BD42" i="1"/>
  <c r="BC42" i="1"/>
  <c r="BB42" i="1"/>
  <c r="BA42" i="1"/>
  <c r="AZ42" i="1"/>
  <c r="AY42" i="1"/>
  <c r="AX42" i="1"/>
  <c r="CG42" i="1" s="1"/>
  <c r="AW42" i="1"/>
  <c r="AV42" i="1"/>
  <c r="AU42" i="1"/>
  <c r="AT42" i="1"/>
  <c r="AS42" i="1"/>
  <c r="AR42" i="1"/>
  <c r="AP42" i="1"/>
  <c r="AO42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CH41" i="1" s="1"/>
  <c r="BE41" i="1"/>
  <c r="BD41" i="1"/>
  <c r="BC41" i="1"/>
  <c r="BB41" i="1"/>
  <c r="BA41" i="1"/>
  <c r="AZ41" i="1"/>
  <c r="AY41" i="1"/>
  <c r="AX41" i="1"/>
  <c r="CG41" i="1" s="1"/>
  <c r="AW41" i="1"/>
  <c r="AV41" i="1"/>
  <c r="AU41" i="1"/>
  <c r="AT41" i="1"/>
  <c r="AS41" i="1"/>
  <c r="AR41" i="1"/>
  <c r="AP41" i="1"/>
  <c r="AO41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CH40" i="1" s="1"/>
  <c r="BE40" i="1"/>
  <c r="BD40" i="1"/>
  <c r="BC40" i="1"/>
  <c r="BB40" i="1"/>
  <c r="BA40" i="1"/>
  <c r="AZ40" i="1"/>
  <c r="AY40" i="1"/>
  <c r="AX40" i="1"/>
  <c r="CG40" i="1" s="1"/>
  <c r="AW40" i="1"/>
  <c r="AV40" i="1"/>
  <c r="AU40" i="1"/>
  <c r="AT40" i="1"/>
  <c r="AS40" i="1"/>
  <c r="AR40" i="1"/>
  <c r="AP40" i="1"/>
  <c r="AO40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CH39" i="1" s="1"/>
  <c r="BE39" i="1"/>
  <c r="BD39" i="1"/>
  <c r="BC39" i="1"/>
  <c r="BB39" i="1"/>
  <c r="BA39" i="1"/>
  <c r="AZ39" i="1"/>
  <c r="AY39" i="1"/>
  <c r="AX39" i="1"/>
  <c r="CG39" i="1" s="1"/>
  <c r="AW39" i="1"/>
  <c r="AV39" i="1"/>
  <c r="AU39" i="1"/>
  <c r="AT39" i="1"/>
  <c r="AS39" i="1"/>
  <c r="AR39" i="1"/>
  <c r="AP39" i="1"/>
  <c r="AO39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CH38" i="1" s="1"/>
  <c r="BE38" i="1"/>
  <c r="BD38" i="1"/>
  <c r="BC38" i="1"/>
  <c r="BB38" i="1"/>
  <c r="BA38" i="1"/>
  <c r="AZ38" i="1"/>
  <c r="AY38" i="1"/>
  <c r="AX38" i="1"/>
  <c r="CG38" i="1" s="1"/>
  <c r="AW38" i="1"/>
  <c r="AV38" i="1"/>
  <c r="AU38" i="1"/>
  <c r="AT38" i="1"/>
  <c r="AS38" i="1"/>
  <c r="AR38" i="1"/>
  <c r="AP38" i="1"/>
  <c r="AO38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CH37" i="1" s="1"/>
  <c r="BE37" i="1"/>
  <c r="BD37" i="1"/>
  <c r="BC37" i="1"/>
  <c r="BB37" i="1"/>
  <c r="BA37" i="1"/>
  <c r="AZ37" i="1"/>
  <c r="AY37" i="1"/>
  <c r="AX37" i="1"/>
  <c r="CG37" i="1" s="1"/>
  <c r="AW37" i="1"/>
  <c r="AV37" i="1"/>
  <c r="AU37" i="1"/>
  <c r="AT37" i="1"/>
  <c r="AS37" i="1"/>
  <c r="AR37" i="1"/>
  <c r="AP37" i="1"/>
  <c r="AO37" i="1"/>
  <c r="BX36" i="1"/>
  <c r="BW36" i="1"/>
  <c r="BV36" i="1"/>
  <c r="BU36" i="1"/>
  <c r="BT36" i="1"/>
  <c r="BS36" i="1"/>
  <c r="BR36" i="1"/>
  <c r="BQ36" i="1"/>
  <c r="BP36" i="1"/>
  <c r="BO36" i="1"/>
  <c r="BN36" i="1"/>
  <c r="BM36" i="1"/>
  <c r="BL36" i="1"/>
  <c r="BK36" i="1"/>
  <c r="BJ36" i="1"/>
  <c r="BI36" i="1"/>
  <c r="BH36" i="1"/>
  <c r="BG36" i="1"/>
  <c r="BF36" i="1"/>
  <c r="CH36" i="1" s="1"/>
  <c r="BE36" i="1"/>
  <c r="BD36" i="1"/>
  <c r="BC36" i="1"/>
  <c r="BB36" i="1"/>
  <c r="BA36" i="1"/>
  <c r="AZ36" i="1"/>
  <c r="AY36" i="1"/>
  <c r="AX36" i="1"/>
  <c r="CG36" i="1" s="1"/>
  <c r="AW36" i="1"/>
  <c r="AV36" i="1"/>
  <c r="AU36" i="1"/>
  <c r="AT36" i="1"/>
  <c r="AS36" i="1"/>
  <c r="AR36" i="1"/>
  <c r="AP36" i="1"/>
  <c r="AO36" i="1"/>
  <c r="BX35" i="1"/>
  <c r="BW35" i="1"/>
  <c r="BV35" i="1"/>
  <c r="BU35" i="1"/>
  <c r="BT35" i="1"/>
  <c r="BS35" i="1"/>
  <c r="BR35" i="1"/>
  <c r="BQ35" i="1"/>
  <c r="BP35" i="1"/>
  <c r="BO35" i="1"/>
  <c r="BN35" i="1"/>
  <c r="BM35" i="1"/>
  <c r="BL35" i="1"/>
  <c r="BK35" i="1"/>
  <c r="BJ35" i="1"/>
  <c r="BI35" i="1"/>
  <c r="BH35" i="1"/>
  <c r="BG35" i="1"/>
  <c r="BF35" i="1"/>
  <c r="CH35" i="1" s="1"/>
  <c r="BE35" i="1"/>
  <c r="BD35" i="1"/>
  <c r="BC35" i="1"/>
  <c r="BB35" i="1"/>
  <c r="BA35" i="1"/>
  <c r="AZ35" i="1"/>
  <c r="AY35" i="1"/>
  <c r="AX35" i="1"/>
  <c r="CG35" i="1" s="1"/>
  <c r="AW35" i="1"/>
  <c r="AV35" i="1"/>
  <c r="AU35" i="1"/>
  <c r="AT35" i="1"/>
  <c r="AS35" i="1"/>
  <c r="AR35" i="1"/>
  <c r="AP35" i="1"/>
  <c r="AO35" i="1"/>
  <c r="BX34" i="1"/>
  <c r="BW34" i="1"/>
  <c r="BV34" i="1"/>
  <c r="BU34" i="1"/>
  <c r="BT34" i="1"/>
  <c r="BS34" i="1"/>
  <c r="BR34" i="1"/>
  <c r="BQ34" i="1"/>
  <c r="BP34" i="1"/>
  <c r="BO34" i="1"/>
  <c r="BN34" i="1"/>
  <c r="BM34" i="1"/>
  <c r="BL34" i="1"/>
  <c r="BK34" i="1"/>
  <c r="BJ34" i="1"/>
  <c r="BI34" i="1"/>
  <c r="BH34" i="1"/>
  <c r="BG34" i="1"/>
  <c r="BF34" i="1"/>
  <c r="CH34" i="1" s="1"/>
  <c r="BE34" i="1"/>
  <c r="BD34" i="1"/>
  <c r="BC34" i="1"/>
  <c r="BB34" i="1"/>
  <c r="BA34" i="1"/>
  <c r="AZ34" i="1"/>
  <c r="AY34" i="1"/>
  <c r="AX34" i="1"/>
  <c r="CG34" i="1" s="1"/>
  <c r="AW34" i="1"/>
  <c r="AV34" i="1"/>
  <c r="AU34" i="1"/>
  <c r="AT34" i="1"/>
  <c r="AS34" i="1"/>
  <c r="AR34" i="1"/>
  <c r="AP34" i="1"/>
  <c r="AO34" i="1"/>
  <c r="BX33" i="1"/>
  <c r="BW33" i="1"/>
  <c r="BV33" i="1"/>
  <c r="BU33" i="1"/>
  <c r="BT33" i="1"/>
  <c r="BS33" i="1"/>
  <c r="BR33" i="1"/>
  <c r="BQ33" i="1"/>
  <c r="BP33" i="1"/>
  <c r="BO33" i="1"/>
  <c r="BN33" i="1"/>
  <c r="BM33" i="1"/>
  <c r="BL33" i="1"/>
  <c r="BK33" i="1"/>
  <c r="BJ33" i="1"/>
  <c r="BI33" i="1"/>
  <c r="BH33" i="1"/>
  <c r="BG33" i="1"/>
  <c r="BF33" i="1"/>
  <c r="CH33" i="1" s="1"/>
  <c r="BE33" i="1"/>
  <c r="BD33" i="1"/>
  <c r="BC33" i="1"/>
  <c r="BB33" i="1"/>
  <c r="BA33" i="1"/>
  <c r="AZ33" i="1"/>
  <c r="AY33" i="1"/>
  <c r="AX33" i="1"/>
  <c r="CG33" i="1" s="1"/>
  <c r="AW33" i="1"/>
  <c r="AV33" i="1"/>
  <c r="AU33" i="1"/>
  <c r="AT33" i="1"/>
  <c r="AS33" i="1"/>
  <c r="AR33" i="1"/>
  <c r="AP33" i="1"/>
  <c r="AO33" i="1"/>
  <c r="CC32" i="1"/>
  <c r="BX32" i="1"/>
  <c r="BW32" i="1"/>
  <c r="BV32" i="1"/>
  <c r="BU32" i="1"/>
  <c r="BT32" i="1"/>
  <c r="BS32" i="1"/>
  <c r="BR32" i="1"/>
  <c r="BQ32" i="1"/>
  <c r="CD32" i="1" s="1"/>
  <c r="BJ32" i="1"/>
  <c r="BI32" i="1"/>
  <c r="BH32" i="1"/>
  <c r="BG32" i="1"/>
  <c r="BF32" i="1"/>
  <c r="CH32" i="1" s="1"/>
  <c r="BE32" i="1"/>
  <c r="BD32" i="1"/>
  <c r="BC32" i="1"/>
  <c r="BB32" i="1"/>
  <c r="BA32" i="1"/>
  <c r="AZ32" i="1"/>
  <c r="AY32" i="1"/>
  <c r="AX32" i="1"/>
  <c r="CG32" i="1" s="1"/>
  <c r="AW32" i="1"/>
  <c r="AV32" i="1"/>
  <c r="AU32" i="1"/>
  <c r="AT32" i="1"/>
  <c r="AS32" i="1"/>
  <c r="AR32" i="1"/>
  <c r="AP32" i="1"/>
  <c r="AO32" i="1"/>
  <c r="BX31" i="1"/>
  <c r="BW31" i="1"/>
  <c r="BV31" i="1"/>
  <c r="BU31" i="1"/>
  <c r="BT31" i="1"/>
  <c r="BS31" i="1"/>
  <c r="BR31" i="1"/>
  <c r="BQ31" i="1"/>
  <c r="BP31" i="1"/>
  <c r="BO31" i="1"/>
  <c r="BN31" i="1"/>
  <c r="BM31" i="1"/>
  <c r="BL31" i="1"/>
  <c r="BK31" i="1"/>
  <c r="BJ31" i="1"/>
  <c r="BI31" i="1"/>
  <c r="BH31" i="1"/>
  <c r="BG31" i="1"/>
  <c r="BF31" i="1"/>
  <c r="CH31" i="1" s="1"/>
  <c r="BE31" i="1"/>
  <c r="BD31" i="1"/>
  <c r="BC31" i="1"/>
  <c r="BB31" i="1"/>
  <c r="BA31" i="1"/>
  <c r="AZ31" i="1"/>
  <c r="AY31" i="1"/>
  <c r="AX31" i="1"/>
  <c r="CG31" i="1" s="1"/>
  <c r="AW31" i="1"/>
  <c r="AV31" i="1"/>
  <c r="AU31" i="1"/>
  <c r="AT31" i="1"/>
  <c r="AS31" i="1"/>
  <c r="AR31" i="1"/>
  <c r="AP31" i="1"/>
  <c r="AO31" i="1"/>
  <c r="BX30" i="1"/>
  <c r="BW30" i="1"/>
  <c r="BV30" i="1"/>
  <c r="BU30" i="1"/>
  <c r="BT30" i="1"/>
  <c r="BS30" i="1"/>
  <c r="BR30" i="1"/>
  <c r="BQ30" i="1"/>
  <c r="BP30" i="1"/>
  <c r="BO30" i="1"/>
  <c r="BN30" i="1"/>
  <c r="BM30" i="1"/>
  <c r="BL30" i="1"/>
  <c r="BK30" i="1"/>
  <c r="BJ30" i="1"/>
  <c r="BI30" i="1"/>
  <c r="BH30" i="1"/>
  <c r="BG30" i="1"/>
  <c r="BF30" i="1"/>
  <c r="CH30" i="1" s="1"/>
  <c r="BE30" i="1"/>
  <c r="BD30" i="1"/>
  <c r="BC30" i="1"/>
  <c r="BB30" i="1"/>
  <c r="BA30" i="1"/>
  <c r="AZ30" i="1"/>
  <c r="AY30" i="1"/>
  <c r="AX30" i="1"/>
  <c r="CG30" i="1" s="1"/>
  <c r="AW30" i="1"/>
  <c r="AV30" i="1"/>
  <c r="AU30" i="1"/>
  <c r="AT30" i="1"/>
  <c r="AS30" i="1"/>
  <c r="AR30" i="1"/>
  <c r="AP30" i="1"/>
  <c r="AO30" i="1"/>
  <c r="BX29" i="1"/>
  <c r="BW29" i="1"/>
  <c r="BV29" i="1"/>
  <c r="BU29" i="1"/>
  <c r="BT29" i="1"/>
  <c r="BS29" i="1"/>
  <c r="BR29" i="1"/>
  <c r="BQ29" i="1"/>
  <c r="BP29" i="1"/>
  <c r="BO29" i="1"/>
  <c r="BN29" i="1"/>
  <c r="BM29" i="1"/>
  <c r="BL29" i="1"/>
  <c r="BK29" i="1"/>
  <c r="BJ29" i="1"/>
  <c r="BI29" i="1"/>
  <c r="BH29" i="1"/>
  <c r="BG29" i="1"/>
  <c r="BF29" i="1"/>
  <c r="CH29" i="1" s="1"/>
  <c r="BE29" i="1"/>
  <c r="BD29" i="1"/>
  <c r="BC29" i="1"/>
  <c r="BB29" i="1"/>
  <c r="BA29" i="1"/>
  <c r="AZ29" i="1"/>
  <c r="AY29" i="1"/>
  <c r="AX29" i="1"/>
  <c r="CG29" i="1" s="1"/>
  <c r="AW29" i="1"/>
  <c r="AV29" i="1"/>
  <c r="AU29" i="1"/>
  <c r="AT29" i="1"/>
  <c r="AS29" i="1"/>
  <c r="AR29" i="1"/>
  <c r="AP29" i="1"/>
  <c r="AO29" i="1"/>
  <c r="BX28" i="1"/>
  <c r="BW28" i="1"/>
  <c r="BV28" i="1"/>
  <c r="BU28" i="1"/>
  <c r="BT28" i="1"/>
  <c r="BS28" i="1"/>
  <c r="BR28" i="1"/>
  <c r="BQ28" i="1"/>
  <c r="BP28" i="1"/>
  <c r="BO28" i="1"/>
  <c r="BN28" i="1"/>
  <c r="BM28" i="1"/>
  <c r="BL28" i="1"/>
  <c r="BK28" i="1"/>
  <c r="BJ28" i="1"/>
  <c r="BI28" i="1"/>
  <c r="BH28" i="1"/>
  <c r="BG28" i="1"/>
  <c r="BF28" i="1"/>
  <c r="CH28" i="1" s="1"/>
  <c r="BE28" i="1"/>
  <c r="BD28" i="1"/>
  <c r="BC28" i="1"/>
  <c r="BB28" i="1"/>
  <c r="BA28" i="1"/>
  <c r="AZ28" i="1"/>
  <c r="AY28" i="1"/>
  <c r="AX28" i="1"/>
  <c r="CG28" i="1" s="1"/>
  <c r="AW28" i="1"/>
  <c r="AV28" i="1"/>
  <c r="AU28" i="1"/>
  <c r="AT28" i="1"/>
  <c r="AS28" i="1"/>
  <c r="AR28" i="1"/>
  <c r="AP28" i="1"/>
  <c r="AO28" i="1"/>
  <c r="BX27" i="1"/>
  <c r="BW27" i="1"/>
  <c r="BV27" i="1"/>
  <c r="BU27" i="1"/>
  <c r="BT27" i="1"/>
  <c r="BS27" i="1"/>
  <c r="BR27" i="1"/>
  <c r="BQ27" i="1"/>
  <c r="BP27" i="1"/>
  <c r="BO27" i="1"/>
  <c r="BN27" i="1"/>
  <c r="BM27" i="1"/>
  <c r="BL27" i="1"/>
  <c r="BK27" i="1"/>
  <c r="BJ27" i="1"/>
  <c r="BI27" i="1"/>
  <c r="BH27" i="1"/>
  <c r="BG27" i="1"/>
  <c r="BF27" i="1"/>
  <c r="CH27" i="1" s="1"/>
  <c r="BE27" i="1"/>
  <c r="BD27" i="1"/>
  <c r="BC27" i="1"/>
  <c r="BB27" i="1"/>
  <c r="BA27" i="1"/>
  <c r="AZ27" i="1"/>
  <c r="AY27" i="1"/>
  <c r="AX27" i="1"/>
  <c r="CG27" i="1" s="1"/>
  <c r="AW27" i="1"/>
  <c r="AV27" i="1"/>
  <c r="AU27" i="1"/>
  <c r="AT27" i="1"/>
  <c r="AS27" i="1"/>
  <c r="AR27" i="1"/>
  <c r="AP27" i="1"/>
  <c r="AO27" i="1"/>
  <c r="BX26" i="1"/>
  <c r="BW26" i="1"/>
  <c r="BV26" i="1"/>
  <c r="BU26" i="1"/>
  <c r="BT26" i="1"/>
  <c r="BS26" i="1"/>
  <c r="BR26" i="1"/>
  <c r="BQ26" i="1"/>
  <c r="BP26" i="1"/>
  <c r="BO26" i="1"/>
  <c r="BN26" i="1"/>
  <c r="BM26" i="1"/>
  <c r="BL26" i="1"/>
  <c r="BK26" i="1"/>
  <c r="BJ26" i="1"/>
  <c r="BI26" i="1"/>
  <c r="BH26" i="1"/>
  <c r="BG26" i="1"/>
  <c r="BF26" i="1"/>
  <c r="CH26" i="1" s="1"/>
  <c r="BE26" i="1"/>
  <c r="BD26" i="1"/>
  <c r="BC26" i="1"/>
  <c r="BB26" i="1"/>
  <c r="BA26" i="1"/>
  <c r="AZ26" i="1"/>
  <c r="AY26" i="1"/>
  <c r="AX26" i="1"/>
  <c r="CG26" i="1" s="1"/>
  <c r="AW26" i="1"/>
  <c r="AV26" i="1"/>
  <c r="AU26" i="1"/>
  <c r="AT26" i="1"/>
  <c r="AS26" i="1"/>
  <c r="AR26" i="1"/>
  <c r="AP26" i="1"/>
  <c r="AO26" i="1"/>
  <c r="BX25" i="1"/>
  <c r="BW25" i="1"/>
  <c r="BV25" i="1"/>
  <c r="BU25" i="1"/>
  <c r="BT25" i="1"/>
  <c r="BS25" i="1"/>
  <c r="BR25" i="1"/>
  <c r="BQ25" i="1"/>
  <c r="BP25" i="1"/>
  <c r="BO25" i="1"/>
  <c r="BN25" i="1"/>
  <c r="BM25" i="1"/>
  <c r="BL25" i="1"/>
  <c r="BK25" i="1"/>
  <c r="BJ25" i="1"/>
  <c r="BI25" i="1"/>
  <c r="BH25" i="1"/>
  <c r="BG25" i="1"/>
  <c r="BF25" i="1"/>
  <c r="CH25" i="1" s="1"/>
  <c r="BE25" i="1"/>
  <c r="BD25" i="1"/>
  <c r="BC25" i="1"/>
  <c r="BB25" i="1"/>
  <c r="BA25" i="1"/>
  <c r="AZ25" i="1"/>
  <c r="AY25" i="1"/>
  <c r="AX25" i="1"/>
  <c r="CG25" i="1" s="1"/>
  <c r="AW25" i="1"/>
  <c r="AV25" i="1"/>
  <c r="AU25" i="1"/>
  <c r="AT25" i="1"/>
  <c r="AS25" i="1"/>
  <c r="AR25" i="1"/>
  <c r="AP25" i="1"/>
  <c r="AO25" i="1"/>
  <c r="BX24" i="1"/>
  <c r="BW24" i="1"/>
  <c r="BV24" i="1"/>
  <c r="BU24" i="1"/>
  <c r="BT24" i="1"/>
  <c r="BS24" i="1"/>
  <c r="BR24" i="1"/>
  <c r="BQ24" i="1"/>
  <c r="BP24" i="1"/>
  <c r="BO24" i="1"/>
  <c r="BN24" i="1"/>
  <c r="BM24" i="1"/>
  <c r="BL24" i="1"/>
  <c r="BK24" i="1"/>
  <c r="BJ24" i="1"/>
  <c r="BI24" i="1"/>
  <c r="BH24" i="1"/>
  <c r="BG24" i="1"/>
  <c r="BF24" i="1"/>
  <c r="CH24" i="1" s="1"/>
  <c r="BE24" i="1"/>
  <c r="BD24" i="1"/>
  <c r="BC24" i="1"/>
  <c r="BB24" i="1"/>
  <c r="BA24" i="1"/>
  <c r="AZ24" i="1"/>
  <c r="AY24" i="1"/>
  <c r="AX24" i="1"/>
  <c r="CG24" i="1" s="1"/>
  <c r="AW24" i="1"/>
  <c r="AV24" i="1"/>
  <c r="AU24" i="1"/>
  <c r="AT24" i="1"/>
  <c r="AS24" i="1"/>
  <c r="AR24" i="1"/>
  <c r="AP24" i="1"/>
  <c r="AO24" i="1"/>
  <c r="BX23" i="1"/>
  <c r="BW23" i="1"/>
  <c r="BV23" i="1"/>
  <c r="BU23" i="1"/>
  <c r="BT23" i="1"/>
  <c r="BS23" i="1"/>
  <c r="BR23" i="1"/>
  <c r="BQ23" i="1"/>
  <c r="BP23" i="1"/>
  <c r="BO23" i="1"/>
  <c r="BN23" i="1"/>
  <c r="BM23" i="1"/>
  <c r="BL23" i="1"/>
  <c r="BK23" i="1"/>
  <c r="BJ23" i="1"/>
  <c r="BI23" i="1"/>
  <c r="BH23" i="1"/>
  <c r="BG23" i="1"/>
  <c r="BF23" i="1"/>
  <c r="CH23" i="1" s="1"/>
  <c r="BE23" i="1"/>
  <c r="BD23" i="1"/>
  <c r="BC23" i="1"/>
  <c r="BB23" i="1"/>
  <c r="BA23" i="1"/>
  <c r="AZ23" i="1"/>
  <c r="AY23" i="1"/>
  <c r="AX23" i="1"/>
  <c r="CG23" i="1" s="1"/>
  <c r="AW23" i="1"/>
  <c r="AV23" i="1"/>
  <c r="AU23" i="1"/>
  <c r="AT23" i="1"/>
  <c r="AS23" i="1"/>
  <c r="AR23" i="1"/>
  <c r="AP23" i="1"/>
  <c r="AO23" i="1"/>
  <c r="BX22" i="1"/>
  <c r="BW22" i="1"/>
  <c r="BV22" i="1"/>
  <c r="BU22" i="1"/>
  <c r="BT22" i="1"/>
  <c r="BS22" i="1"/>
  <c r="BR22" i="1"/>
  <c r="BQ22" i="1"/>
  <c r="BP22" i="1"/>
  <c r="BO22" i="1"/>
  <c r="BN22" i="1"/>
  <c r="BM22" i="1"/>
  <c r="BL22" i="1"/>
  <c r="BK22" i="1"/>
  <c r="BJ22" i="1"/>
  <c r="BI22" i="1"/>
  <c r="BH22" i="1"/>
  <c r="BG22" i="1"/>
  <c r="BF22" i="1"/>
  <c r="CH22" i="1" s="1"/>
  <c r="BE22" i="1"/>
  <c r="BD22" i="1"/>
  <c r="BC22" i="1"/>
  <c r="BB22" i="1"/>
  <c r="BA22" i="1"/>
  <c r="AZ22" i="1"/>
  <c r="AY22" i="1"/>
  <c r="AX22" i="1"/>
  <c r="CG22" i="1" s="1"/>
  <c r="AW22" i="1"/>
  <c r="AV22" i="1"/>
  <c r="AU22" i="1"/>
  <c r="AT22" i="1"/>
  <c r="AS22" i="1"/>
  <c r="AR22" i="1"/>
  <c r="AP22" i="1"/>
  <c r="AO22" i="1"/>
  <c r="BX21" i="1"/>
  <c r="BW21" i="1"/>
  <c r="BV21" i="1"/>
  <c r="BU21" i="1"/>
  <c r="BT21" i="1"/>
  <c r="BS21" i="1"/>
  <c r="BR21" i="1"/>
  <c r="BQ21" i="1"/>
  <c r="BP21" i="1"/>
  <c r="BO21" i="1"/>
  <c r="BN21" i="1"/>
  <c r="BM21" i="1"/>
  <c r="BL21" i="1"/>
  <c r="BK21" i="1"/>
  <c r="BJ21" i="1"/>
  <c r="BI21" i="1"/>
  <c r="BH21" i="1"/>
  <c r="BG21" i="1"/>
  <c r="BF21" i="1"/>
  <c r="CH21" i="1" s="1"/>
  <c r="BE21" i="1"/>
  <c r="BD21" i="1"/>
  <c r="BC21" i="1"/>
  <c r="BB21" i="1"/>
  <c r="BA21" i="1"/>
  <c r="AZ21" i="1"/>
  <c r="AY21" i="1"/>
  <c r="AX21" i="1"/>
  <c r="CG21" i="1" s="1"/>
  <c r="AW21" i="1"/>
  <c r="AV21" i="1"/>
  <c r="AU21" i="1"/>
  <c r="AT21" i="1"/>
  <c r="AS21" i="1"/>
  <c r="AR21" i="1"/>
  <c r="AP21" i="1"/>
  <c r="AO21" i="1"/>
  <c r="BX20" i="1"/>
  <c r="BW20" i="1"/>
  <c r="BV20" i="1"/>
  <c r="BU20" i="1"/>
  <c r="BT20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G20" i="1"/>
  <c r="BF20" i="1"/>
  <c r="CH20" i="1" s="1"/>
  <c r="BE20" i="1"/>
  <c r="BD20" i="1"/>
  <c r="BC20" i="1"/>
  <c r="BB20" i="1"/>
  <c r="BA20" i="1"/>
  <c r="AZ20" i="1"/>
  <c r="AY20" i="1"/>
  <c r="AX20" i="1"/>
  <c r="CG20" i="1" s="1"/>
  <c r="AW20" i="1"/>
  <c r="AV20" i="1"/>
  <c r="AU20" i="1"/>
  <c r="AT20" i="1"/>
  <c r="AS20" i="1"/>
  <c r="AR20" i="1"/>
  <c r="AP20" i="1"/>
  <c r="AO20" i="1"/>
  <c r="BX19" i="1"/>
  <c r="BW19" i="1"/>
  <c r="BV19" i="1"/>
  <c r="BU19" i="1"/>
  <c r="BT19" i="1"/>
  <c r="BS19" i="1"/>
  <c r="BR19" i="1"/>
  <c r="BQ19" i="1"/>
  <c r="BP19" i="1"/>
  <c r="BO19" i="1"/>
  <c r="BN19" i="1"/>
  <c r="BM19" i="1"/>
  <c r="BL19" i="1"/>
  <c r="BK19" i="1"/>
  <c r="BJ19" i="1"/>
  <c r="BI19" i="1"/>
  <c r="BH19" i="1"/>
  <c r="BG19" i="1"/>
  <c r="BF19" i="1"/>
  <c r="CH19" i="1" s="1"/>
  <c r="BE19" i="1"/>
  <c r="BD19" i="1"/>
  <c r="BC19" i="1"/>
  <c r="BB19" i="1"/>
  <c r="BA19" i="1"/>
  <c r="AZ19" i="1"/>
  <c r="AY19" i="1"/>
  <c r="AX19" i="1"/>
  <c r="CG19" i="1" s="1"/>
  <c r="AW19" i="1"/>
  <c r="AV19" i="1"/>
  <c r="AU19" i="1"/>
  <c r="AT19" i="1"/>
  <c r="AS19" i="1"/>
  <c r="AR19" i="1"/>
  <c r="AP19" i="1"/>
  <c r="AO19" i="1"/>
  <c r="BX18" i="1"/>
  <c r="BW18" i="1"/>
  <c r="BV18" i="1"/>
  <c r="BU18" i="1"/>
  <c r="BT18" i="1"/>
  <c r="BS18" i="1"/>
  <c r="BR18" i="1"/>
  <c r="BQ18" i="1"/>
  <c r="BP18" i="1"/>
  <c r="BO18" i="1"/>
  <c r="BN18" i="1"/>
  <c r="BM18" i="1"/>
  <c r="BL18" i="1"/>
  <c r="BK18" i="1"/>
  <c r="BJ18" i="1"/>
  <c r="BI18" i="1"/>
  <c r="BH18" i="1"/>
  <c r="BG18" i="1"/>
  <c r="BF18" i="1"/>
  <c r="CH18" i="1" s="1"/>
  <c r="BE18" i="1"/>
  <c r="BD18" i="1"/>
  <c r="BC18" i="1"/>
  <c r="BB18" i="1"/>
  <c r="BA18" i="1"/>
  <c r="AZ18" i="1"/>
  <c r="AY18" i="1"/>
  <c r="AX18" i="1"/>
  <c r="CG18" i="1" s="1"/>
  <c r="AW18" i="1"/>
  <c r="AV18" i="1"/>
  <c r="AU18" i="1"/>
  <c r="AT18" i="1"/>
  <c r="AS18" i="1"/>
  <c r="AR18" i="1"/>
  <c r="AP18" i="1"/>
  <c r="AO18" i="1"/>
  <c r="BX17" i="1"/>
  <c r="BW17" i="1"/>
  <c r="BV17" i="1"/>
  <c r="BU17" i="1"/>
  <c r="BT17" i="1"/>
  <c r="BS17" i="1"/>
  <c r="BR17" i="1"/>
  <c r="BQ17" i="1"/>
  <c r="BP17" i="1"/>
  <c r="BO17" i="1"/>
  <c r="BN17" i="1"/>
  <c r="BM17" i="1"/>
  <c r="BL17" i="1"/>
  <c r="BK17" i="1"/>
  <c r="BJ17" i="1"/>
  <c r="BI17" i="1"/>
  <c r="BH17" i="1"/>
  <c r="BG17" i="1"/>
  <c r="BF17" i="1"/>
  <c r="CH17" i="1" s="1"/>
  <c r="BE17" i="1"/>
  <c r="BD17" i="1"/>
  <c r="BC17" i="1"/>
  <c r="BB17" i="1"/>
  <c r="BA17" i="1"/>
  <c r="AZ17" i="1"/>
  <c r="AY17" i="1"/>
  <c r="AX17" i="1"/>
  <c r="CG17" i="1" s="1"/>
  <c r="AW17" i="1"/>
  <c r="AV17" i="1"/>
  <c r="AU17" i="1"/>
  <c r="AT17" i="1"/>
  <c r="AS17" i="1"/>
  <c r="AR17" i="1"/>
  <c r="AP17" i="1"/>
  <c r="AO17" i="1"/>
  <c r="BX16" i="1"/>
  <c r="BW16" i="1"/>
  <c r="BV16" i="1"/>
  <c r="BU16" i="1"/>
  <c r="BT16" i="1"/>
  <c r="BS16" i="1"/>
  <c r="BR16" i="1"/>
  <c r="BQ16" i="1"/>
  <c r="BP16" i="1"/>
  <c r="BO16" i="1"/>
  <c r="BN16" i="1"/>
  <c r="BM16" i="1"/>
  <c r="BL16" i="1"/>
  <c r="BK16" i="1"/>
  <c r="BJ16" i="1"/>
  <c r="BI16" i="1"/>
  <c r="BH16" i="1"/>
  <c r="BG16" i="1"/>
  <c r="BF16" i="1"/>
  <c r="CH16" i="1" s="1"/>
  <c r="BE16" i="1"/>
  <c r="BD16" i="1"/>
  <c r="BC16" i="1"/>
  <c r="BB16" i="1"/>
  <c r="BA16" i="1"/>
  <c r="AZ16" i="1"/>
  <c r="AY16" i="1"/>
  <c r="AX16" i="1"/>
  <c r="CG16" i="1" s="1"/>
  <c r="AW16" i="1"/>
  <c r="AV16" i="1"/>
  <c r="AU16" i="1"/>
  <c r="AT16" i="1"/>
  <c r="AS16" i="1"/>
  <c r="AR16" i="1"/>
  <c r="AP16" i="1"/>
  <c r="AO16" i="1"/>
  <c r="BX15" i="1"/>
  <c r="BW15" i="1"/>
  <c r="BV15" i="1"/>
  <c r="BU15" i="1"/>
  <c r="BT15" i="1"/>
  <c r="BS15" i="1"/>
  <c r="BR15" i="1"/>
  <c r="BQ15" i="1"/>
  <c r="BP15" i="1"/>
  <c r="BO15" i="1"/>
  <c r="BN15" i="1"/>
  <c r="BM15" i="1"/>
  <c r="BL15" i="1"/>
  <c r="BK15" i="1"/>
  <c r="BJ15" i="1"/>
  <c r="BI15" i="1"/>
  <c r="BH15" i="1"/>
  <c r="BG15" i="1"/>
  <c r="BF15" i="1"/>
  <c r="CH15" i="1" s="1"/>
  <c r="BE15" i="1"/>
  <c r="BD15" i="1"/>
  <c r="BC15" i="1"/>
  <c r="BB15" i="1"/>
  <c r="BA15" i="1"/>
  <c r="AZ15" i="1"/>
  <c r="AY15" i="1"/>
  <c r="AX15" i="1"/>
  <c r="CG15" i="1" s="1"/>
  <c r="AW15" i="1"/>
  <c r="AV15" i="1"/>
  <c r="AU15" i="1"/>
  <c r="AT15" i="1"/>
  <c r="AS15" i="1"/>
  <c r="AR15" i="1"/>
  <c r="AP15" i="1"/>
  <c r="AO15" i="1"/>
  <c r="BX14" i="1"/>
  <c r="BW14" i="1"/>
  <c r="BV14" i="1"/>
  <c r="BU14" i="1"/>
  <c r="BT14" i="1"/>
  <c r="BS14" i="1"/>
  <c r="BR14" i="1"/>
  <c r="BQ14" i="1"/>
  <c r="BP14" i="1"/>
  <c r="BO14" i="1"/>
  <c r="BN14" i="1"/>
  <c r="BM14" i="1"/>
  <c r="BL14" i="1"/>
  <c r="BK14" i="1"/>
  <c r="BJ14" i="1"/>
  <c r="BI14" i="1"/>
  <c r="BH14" i="1"/>
  <c r="BG14" i="1"/>
  <c r="BF14" i="1"/>
  <c r="BE14" i="1"/>
  <c r="BD14" i="1"/>
  <c r="BC14" i="1"/>
  <c r="BB14" i="1"/>
  <c r="BA14" i="1"/>
  <c r="AZ14" i="1"/>
  <c r="AY14" i="1"/>
  <c r="AX14" i="1"/>
  <c r="CG14" i="1" s="1"/>
  <c r="AW14" i="1"/>
  <c r="AV14" i="1"/>
  <c r="AU14" i="1"/>
  <c r="AT14" i="1"/>
  <c r="AS14" i="1"/>
  <c r="AR14" i="1"/>
  <c r="AP14" i="1"/>
  <c r="AO14" i="1"/>
  <c r="BX13" i="1"/>
  <c r="BW13" i="1"/>
  <c r="BV13" i="1"/>
  <c r="BU13" i="1"/>
  <c r="BT13" i="1"/>
  <c r="BS13" i="1"/>
  <c r="BR13" i="1"/>
  <c r="BQ13" i="1"/>
  <c r="BP13" i="1"/>
  <c r="BO13" i="1"/>
  <c r="BN13" i="1"/>
  <c r="BM13" i="1"/>
  <c r="BL13" i="1"/>
  <c r="BK13" i="1"/>
  <c r="BJ13" i="1"/>
  <c r="BI13" i="1"/>
  <c r="BH13" i="1"/>
  <c r="BG13" i="1"/>
  <c r="BF13" i="1"/>
  <c r="CH13" i="1" s="1"/>
  <c r="BE13" i="1"/>
  <c r="BD13" i="1"/>
  <c r="BC13" i="1"/>
  <c r="BB13" i="1"/>
  <c r="BA13" i="1"/>
  <c r="AZ13" i="1"/>
  <c r="AY13" i="1"/>
  <c r="AX13" i="1"/>
  <c r="CG13" i="1" s="1"/>
  <c r="AW13" i="1"/>
  <c r="AV13" i="1"/>
  <c r="AU13" i="1"/>
  <c r="AT13" i="1"/>
  <c r="AS13" i="1"/>
  <c r="AR13" i="1"/>
  <c r="AP13" i="1"/>
  <c r="AO13" i="1"/>
  <c r="BX12" i="1"/>
  <c r="BW12" i="1"/>
  <c r="BV12" i="1"/>
  <c r="BU12" i="1"/>
  <c r="BT12" i="1"/>
  <c r="BS12" i="1"/>
  <c r="BR12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CH12" i="1" s="1"/>
  <c r="BE12" i="1"/>
  <c r="BD12" i="1"/>
  <c r="BC12" i="1"/>
  <c r="BB12" i="1"/>
  <c r="BA12" i="1"/>
  <c r="AZ12" i="1"/>
  <c r="AY12" i="1"/>
  <c r="AX12" i="1"/>
  <c r="CG12" i="1" s="1"/>
  <c r="AW12" i="1"/>
  <c r="AV12" i="1"/>
  <c r="AU12" i="1"/>
  <c r="AT12" i="1"/>
  <c r="AS12" i="1"/>
  <c r="AR12" i="1"/>
  <c r="AP12" i="1"/>
  <c r="AO12" i="1"/>
  <c r="BX11" i="1"/>
  <c r="BW11" i="1"/>
  <c r="BV11" i="1"/>
  <c r="BU11" i="1"/>
  <c r="BT11" i="1"/>
  <c r="BS11" i="1"/>
  <c r="BR11" i="1"/>
  <c r="BQ11" i="1"/>
  <c r="BP11" i="1"/>
  <c r="BO11" i="1"/>
  <c r="BN11" i="1"/>
  <c r="BM11" i="1"/>
  <c r="BL11" i="1"/>
  <c r="BK11" i="1"/>
  <c r="BJ11" i="1"/>
  <c r="BI11" i="1"/>
  <c r="BH11" i="1"/>
  <c r="BG11" i="1"/>
  <c r="BF11" i="1"/>
  <c r="CH11" i="1" s="1"/>
  <c r="BE11" i="1"/>
  <c r="BD11" i="1"/>
  <c r="BC11" i="1"/>
  <c r="BB11" i="1"/>
  <c r="BA11" i="1"/>
  <c r="AZ11" i="1"/>
  <c r="AY11" i="1"/>
  <c r="AX11" i="1"/>
  <c r="CG11" i="1" s="1"/>
  <c r="AW11" i="1"/>
  <c r="AV11" i="1"/>
  <c r="AU11" i="1"/>
  <c r="AT11" i="1"/>
  <c r="AS11" i="1"/>
  <c r="AR11" i="1"/>
  <c r="AP11" i="1"/>
  <c r="AO11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F10" i="1"/>
  <c r="BE10" i="1"/>
  <c r="BD10" i="1"/>
  <c r="BC10" i="1"/>
  <c r="BB10" i="1"/>
  <c r="BA10" i="1"/>
  <c r="AZ10" i="1"/>
  <c r="AY10" i="1"/>
  <c r="AX10" i="1"/>
  <c r="CG10" i="1" s="1"/>
  <c r="AW10" i="1"/>
  <c r="AV10" i="1"/>
  <c r="AU10" i="1"/>
  <c r="AT10" i="1"/>
  <c r="AS10" i="1"/>
  <c r="AR10" i="1"/>
  <c r="AP10" i="1"/>
  <c r="AO10" i="1"/>
  <c r="BX9" i="1"/>
  <c r="BW9" i="1"/>
  <c r="BV9" i="1"/>
  <c r="BU9" i="1"/>
  <c r="BT9" i="1"/>
  <c r="BS9" i="1"/>
  <c r="BR9" i="1"/>
  <c r="BQ9" i="1"/>
  <c r="BP9" i="1"/>
  <c r="BO9" i="1"/>
  <c r="BN9" i="1"/>
  <c r="BM9" i="1"/>
  <c r="BL9" i="1"/>
  <c r="BK9" i="1"/>
  <c r="BJ9" i="1"/>
  <c r="BI9" i="1"/>
  <c r="BH9" i="1"/>
  <c r="BG9" i="1"/>
  <c r="BF9" i="1"/>
  <c r="CH9" i="1" s="1"/>
  <c r="BE9" i="1"/>
  <c r="BD9" i="1"/>
  <c r="BC9" i="1"/>
  <c r="BB9" i="1"/>
  <c r="BA9" i="1"/>
  <c r="AZ9" i="1"/>
  <c r="AY9" i="1"/>
  <c r="AX9" i="1"/>
  <c r="CG9" i="1" s="1"/>
  <c r="AW9" i="1"/>
  <c r="AV9" i="1"/>
  <c r="AU9" i="1"/>
  <c r="AT9" i="1"/>
  <c r="AS9" i="1"/>
  <c r="AR9" i="1"/>
  <c r="AP9" i="1"/>
  <c r="AO9" i="1"/>
  <c r="BX8" i="1"/>
  <c r="BW8" i="1"/>
  <c r="BV8" i="1"/>
  <c r="BU8" i="1"/>
  <c r="BT8" i="1"/>
  <c r="BS8" i="1"/>
  <c r="BR8" i="1"/>
  <c r="BQ8" i="1"/>
  <c r="BP8" i="1"/>
  <c r="BO8" i="1"/>
  <c r="BN8" i="1"/>
  <c r="BM8" i="1"/>
  <c r="BL8" i="1"/>
  <c r="BK8" i="1"/>
  <c r="BJ8" i="1"/>
  <c r="BI8" i="1"/>
  <c r="BH8" i="1"/>
  <c r="BG8" i="1"/>
  <c r="BF8" i="1"/>
  <c r="CH8" i="1" s="1"/>
  <c r="BE8" i="1"/>
  <c r="BD8" i="1"/>
  <c r="BC8" i="1"/>
  <c r="BB8" i="1"/>
  <c r="BA8" i="1"/>
  <c r="AZ8" i="1"/>
  <c r="AY8" i="1"/>
  <c r="AX8" i="1"/>
  <c r="CG8" i="1" s="1"/>
  <c r="AW8" i="1"/>
  <c r="AV8" i="1"/>
  <c r="AU8" i="1"/>
  <c r="AT8" i="1"/>
  <c r="AS8" i="1"/>
  <c r="AR8" i="1"/>
  <c r="AP8" i="1"/>
  <c r="AO8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CH7" i="1" s="1"/>
  <c r="BE7" i="1"/>
  <c r="BD7" i="1"/>
  <c r="BC7" i="1"/>
  <c r="BB7" i="1"/>
  <c r="BA7" i="1"/>
  <c r="AZ7" i="1"/>
  <c r="AY7" i="1"/>
  <c r="AX7" i="1"/>
  <c r="CG7" i="1" s="1"/>
  <c r="AW7" i="1"/>
  <c r="AV7" i="1"/>
  <c r="AU7" i="1"/>
  <c r="AT7" i="1"/>
  <c r="AS7" i="1"/>
  <c r="AR7" i="1"/>
  <c r="AP7" i="1"/>
  <c r="AO7" i="1"/>
  <c r="BX6" i="1"/>
  <c r="BW6" i="1"/>
  <c r="BV6" i="1"/>
  <c r="BU6" i="1"/>
  <c r="BT6" i="1"/>
  <c r="BS6" i="1"/>
  <c r="BR6" i="1"/>
  <c r="BQ6" i="1"/>
  <c r="BP6" i="1"/>
  <c r="BO6" i="1"/>
  <c r="BN6" i="1"/>
  <c r="BM6" i="1"/>
  <c r="BL6" i="1"/>
  <c r="BK6" i="1"/>
  <c r="BJ6" i="1"/>
  <c r="BI6" i="1"/>
  <c r="BH6" i="1"/>
  <c r="BG6" i="1"/>
  <c r="BF6" i="1"/>
  <c r="BE6" i="1"/>
  <c r="BD6" i="1"/>
  <c r="BC6" i="1"/>
  <c r="BB6" i="1"/>
  <c r="BA6" i="1"/>
  <c r="AZ6" i="1"/>
  <c r="AY6" i="1"/>
  <c r="AX6" i="1"/>
  <c r="CG6" i="1" s="1"/>
  <c r="AW6" i="1"/>
  <c r="AV6" i="1"/>
  <c r="AU6" i="1"/>
  <c r="AT6" i="1"/>
  <c r="AS6" i="1"/>
  <c r="AR6" i="1"/>
  <c r="AP6" i="1"/>
  <c r="AO6" i="1"/>
  <c r="BX5" i="1"/>
  <c r="BW5" i="1"/>
  <c r="BV5" i="1"/>
  <c r="BU5" i="1"/>
  <c r="BT5" i="1"/>
  <c r="BS5" i="1"/>
  <c r="BR5" i="1"/>
  <c r="BQ5" i="1"/>
  <c r="BP5" i="1"/>
  <c r="BO5" i="1"/>
  <c r="BN5" i="1"/>
  <c r="BM5" i="1"/>
  <c r="BL5" i="1"/>
  <c r="BK5" i="1"/>
  <c r="BJ5" i="1"/>
  <c r="BI5" i="1"/>
  <c r="BH5" i="1"/>
  <c r="BG5" i="1"/>
  <c r="BF5" i="1"/>
  <c r="CH5" i="1" s="1"/>
  <c r="BE5" i="1"/>
  <c r="BD5" i="1"/>
  <c r="BC5" i="1"/>
  <c r="BB5" i="1"/>
  <c r="BA5" i="1"/>
  <c r="AZ5" i="1"/>
  <c r="AX5" i="1"/>
  <c r="CG5" i="1" s="1"/>
  <c r="AW5" i="1"/>
  <c r="AV5" i="1"/>
  <c r="AU5" i="1"/>
  <c r="AT5" i="1"/>
  <c r="AS5" i="1"/>
  <c r="AR5" i="1"/>
  <c r="AP5" i="1"/>
  <c r="AO5" i="1"/>
  <c r="BX4" i="1"/>
  <c r="BW4" i="1"/>
  <c r="BV4" i="1"/>
  <c r="BU4" i="1"/>
  <c r="BT4" i="1"/>
  <c r="BS4" i="1"/>
  <c r="BR4" i="1"/>
  <c r="BQ4" i="1"/>
  <c r="BP4" i="1"/>
  <c r="BO4" i="1"/>
  <c r="BN4" i="1"/>
  <c r="BM4" i="1"/>
  <c r="BL4" i="1"/>
  <c r="BK4" i="1"/>
  <c r="BJ4" i="1"/>
  <c r="BI4" i="1"/>
  <c r="BH4" i="1"/>
  <c r="BG4" i="1"/>
  <c r="BF4" i="1"/>
  <c r="CH4" i="1" s="1"/>
  <c r="BE4" i="1"/>
  <c r="BD4" i="1"/>
  <c r="BC4" i="1"/>
  <c r="BB4" i="1"/>
  <c r="BA4" i="1"/>
  <c r="AZ4" i="1"/>
  <c r="AY4" i="1"/>
  <c r="AX4" i="1"/>
  <c r="CG4" i="1" s="1"/>
  <c r="AW4" i="1"/>
  <c r="AV4" i="1"/>
  <c r="AU4" i="1"/>
  <c r="AT4" i="1"/>
  <c r="AS4" i="1"/>
  <c r="AR4" i="1"/>
  <c r="AP4" i="1"/>
  <c r="AO4" i="1"/>
  <c r="CD25" i="1" l="1"/>
  <c r="CF45" i="1"/>
  <c r="CF49" i="1"/>
  <c r="CF18" i="1"/>
  <c r="CE20" i="1"/>
  <c r="CF22" i="1"/>
  <c r="CE24" i="1"/>
  <c r="CF26" i="1"/>
  <c r="CE28" i="1"/>
  <c r="CF30" i="1"/>
  <c r="CE32" i="1"/>
  <c r="CC40" i="1"/>
  <c r="CC44" i="1"/>
  <c r="CE47" i="1"/>
  <c r="CC8" i="1"/>
  <c r="CE42" i="1"/>
  <c r="CF44" i="1"/>
  <c r="CF51" i="1"/>
  <c r="CE53" i="1"/>
  <c r="CE18" i="1"/>
  <c r="CF20" i="1"/>
  <c r="CE22" i="1"/>
  <c r="CE26" i="1"/>
  <c r="CE30" i="1"/>
  <c r="CE33" i="1"/>
  <c r="CF35" i="1"/>
  <c r="CE37" i="1"/>
  <c r="CF39" i="1"/>
  <c r="CF8" i="1"/>
  <c r="CD8" i="1"/>
  <c r="CF9" i="1"/>
  <c r="CE15" i="1"/>
  <c r="CF17" i="1"/>
  <c r="CC34" i="1"/>
  <c r="CE38" i="1"/>
  <c r="CC38" i="1"/>
  <c r="CF40" i="1"/>
  <c r="CF41" i="1"/>
  <c r="CE46" i="1"/>
  <c r="CF48" i="1"/>
  <c r="CC49" i="1"/>
  <c r="CD7" i="1"/>
  <c r="CD10" i="1"/>
  <c r="CD12" i="1"/>
  <c r="CD18" i="1"/>
  <c r="CD22" i="1"/>
  <c r="CD26" i="1"/>
  <c r="CD30" i="1"/>
  <c r="CD33" i="1"/>
  <c r="CD35" i="1"/>
  <c r="CD37" i="1"/>
  <c r="CD39" i="1"/>
  <c r="CD53" i="1"/>
  <c r="CE4" i="1"/>
  <c r="CC4" i="1"/>
  <c r="CE8" i="1"/>
  <c r="CF11" i="1"/>
  <c r="CC12" i="1"/>
  <c r="CE17" i="1"/>
  <c r="CC17" i="1"/>
  <c r="CF34" i="1"/>
  <c r="CC36" i="1"/>
  <c r="CF38" i="1"/>
  <c r="CE41" i="1"/>
  <c r="CF50" i="1"/>
  <c r="CE52" i="1"/>
  <c r="CD11" i="1"/>
  <c r="CD15" i="1"/>
  <c r="CF33" i="1"/>
  <c r="CD41" i="1"/>
  <c r="CF43" i="1"/>
  <c r="CD43" i="1"/>
  <c r="CF5" i="1"/>
  <c r="CE7" i="1"/>
  <c r="CE13" i="1"/>
  <c r="CD13" i="1"/>
  <c r="CE14" i="1"/>
  <c r="CD19" i="1"/>
  <c r="CF21" i="1"/>
  <c r="CE23" i="1"/>
  <c r="CD23" i="1"/>
  <c r="CE27" i="1"/>
  <c r="CD27" i="1"/>
  <c r="CF29" i="1"/>
  <c r="CE31" i="1"/>
  <c r="CD31" i="1"/>
  <c r="CE34" i="1"/>
  <c r="CF36" i="1"/>
  <c r="CF37" i="1"/>
  <c r="CF42" i="1"/>
  <c r="CF46" i="1"/>
  <c r="CE48" i="1"/>
  <c r="CD48" i="1"/>
  <c r="CD52" i="1"/>
  <c r="CE5" i="1"/>
  <c r="CF7" i="1"/>
  <c r="CE10" i="1"/>
  <c r="CF12" i="1"/>
  <c r="CF13" i="1"/>
  <c r="CE16" i="1"/>
  <c r="CC16" i="1"/>
  <c r="CF19" i="1"/>
  <c r="CE21" i="1"/>
  <c r="CC21" i="1"/>
  <c r="CF23" i="1"/>
  <c r="CE25" i="1"/>
  <c r="CF27" i="1"/>
  <c r="CE29" i="1"/>
  <c r="CC29" i="1"/>
  <c r="CF31" i="1"/>
  <c r="CC42" i="1"/>
  <c r="CE51" i="1"/>
  <c r="CF4" i="1"/>
  <c r="CD4" i="1"/>
  <c r="CE6" i="1"/>
  <c r="CD6" i="1"/>
  <c r="CE9" i="1"/>
  <c r="CC9" i="1"/>
  <c r="CF10" i="1"/>
  <c r="CE11" i="1"/>
  <c r="CC11" i="1"/>
  <c r="CE12" i="1"/>
  <c r="CF15" i="1"/>
  <c r="CF16" i="1"/>
  <c r="CD16" i="1"/>
  <c r="CF24" i="1"/>
  <c r="CF28" i="1"/>
  <c r="CF32" i="1"/>
  <c r="CE35" i="1"/>
  <c r="CC35" i="1"/>
  <c r="CE36" i="1"/>
  <c r="CD36" i="1"/>
  <c r="CE39" i="1"/>
  <c r="CC39" i="1"/>
  <c r="CE40" i="1"/>
  <c r="CD40" i="1"/>
  <c r="CE43" i="1"/>
  <c r="CC43" i="1"/>
  <c r="CE44" i="1"/>
  <c r="CD44" i="1"/>
  <c r="CE45" i="1"/>
  <c r="CD45" i="1"/>
  <c r="CF47" i="1"/>
  <c r="CE49" i="1"/>
  <c r="CD49" i="1"/>
  <c r="CE50" i="1"/>
  <c r="CD50" i="1"/>
  <c r="CF52" i="1"/>
  <c r="CF53" i="1"/>
  <c r="CC53" i="1"/>
  <c r="CF14" i="1"/>
  <c r="CC15" i="1"/>
  <c r="CC28" i="1"/>
  <c r="CC47" i="1"/>
  <c r="CC52" i="1"/>
  <c r="CC5" i="1"/>
  <c r="CF6" i="1"/>
  <c r="CC7" i="1"/>
  <c r="CC13" i="1"/>
  <c r="CD14" i="1"/>
  <c r="CD17" i="1"/>
  <c r="CD21" i="1"/>
  <c r="CC22" i="1"/>
  <c r="CC26" i="1"/>
  <c r="CD29" i="1"/>
  <c r="CC30" i="1"/>
  <c r="CD46" i="1"/>
  <c r="CC51" i="1"/>
  <c r="CD5" i="1"/>
  <c r="CC6" i="1"/>
  <c r="CD9" i="1"/>
  <c r="CC10" i="1"/>
  <c r="CC14" i="1"/>
  <c r="CC18" i="1"/>
  <c r="CH6" i="1"/>
  <c r="CH10" i="1"/>
  <c r="CH14" i="1"/>
  <c r="CE19" i="1"/>
  <c r="CC20" i="1"/>
  <c r="CD20" i="1"/>
  <c r="CF25" i="1"/>
  <c r="CC24" i="1"/>
  <c r="CD24" i="1"/>
  <c r="CC25" i="1"/>
  <c r="CD28" i="1"/>
  <c r="CD34" i="1"/>
  <c r="CD38" i="1"/>
  <c r="CD42" i="1"/>
  <c r="CD47" i="1"/>
  <c r="CC48" i="1"/>
  <c r="CD51" i="1"/>
  <c r="CC45" i="1"/>
  <c r="CC19" i="1"/>
  <c r="CC23" i="1"/>
  <c r="CC27" i="1"/>
  <c r="CC31" i="1"/>
  <c r="CC33" i="1"/>
  <c r="CC37" i="1"/>
  <c r="CC41" i="1"/>
  <c r="CC46" i="1"/>
  <c r="CC50" i="1"/>
</calcChain>
</file>

<file path=xl/sharedStrings.xml><?xml version="1.0" encoding="utf-8"?>
<sst xmlns="http://schemas.openxmlformats.org/spreadsheetml/2006/main" count="2482" uniqueCount="174">
  <si>
    <t>g1</t>
  </si>
  <si>
    <t>g2</t>
  </si>
  <si>
    <t>f1</t>
  </si>
  <si>
    <t>f2</t>
  </si>
  <si>
    <t>f3</t>
  </si>
  <si>
    <t>f5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</si>
  <si>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</si>
  <si>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</si>
  <si>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</si>
  <si>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</si>
  <si>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</si>
  <si>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</si>
  <si>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</si>
  <si>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</si>
  <si>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</si>
  <si>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</si>
  <si>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</si>
  <si>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</si>
  <si>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</si>
  <si>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</si>
  <si>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v18</t>
  </si>
  <si>
    <t>v19</t>
  </si>
  <si>
    <t>v20</t>
  </si>
  <si>
    <t>v21</t>
  </si>
  <si>
    <t>v22</t>
  </si>
  <si>
    <t>v23</t>
  </si>
  <si>
    <t>v24</t>
  </si>
  <si>
    <t>v25</t>
  </si>
  <si>
    <t>v26</t>
  </si>
  <si>
    <t>v27</t>
  </si>
  <si>
    <t>v28</t>
  </si>
  <si>
    <t>v29</t>
  </si>
  <si>
    <t>v30</t>
  </si>
  <si>
    <t>v31</t>
  </si>
  <si>
    <t>v32</t>
  </si>
  <si>
    <t>v33</t>
  </si>
  <si>
    <t>v34</t>
  </si>
  <si>
    <t>v35</t>
  </si>
  <si>
    <t>v36</t>
  </si>
  <si>
    <t>v37</t>
  </si>
  <si>
    <t>v38</t>
  </si>
  <si>
    <t>v27/v26</t>
  </si>
  <si>
    <t>v27/v29</t>
  </si>
  <si>
    <t>v15/v16</t>
  </si>
  <si>
    <t>v17/v18</t>
  </si>
  <si>
    <t>v10/0,50</t>
  </si>
  <si>
    <t>v18/0,5</t>
  </si>
  <si>
    <t>genotype</t>
  </si>
  <si>
    <t>1;2</t>
  </si>
  <si>
    <t>a;4</t>
  </si>
  <si>
    <t>2;3</t>
  </si>
  <si>
    <t>9;5</t>
  </si>
  <si>
    <t>9;14</t>
  </si>
  <si>
    <t>10;6</t>
  </si>
  <si>
    <t>10;15</t>
  </si>
  <si>
    <t>11;7</t>
  </si>
  <si>
    <t>11;16</t>
  </si>
  <si>
    <t>12;8</t>
  </si>
  <si>
    <t>12;17</t>
  </si>
  <si>
    <t>1;13</t>
  </si>
  <si>
    <t>18;19</t>
  </si>
  <si>
    <t>1;19</t>
  </si>
  <si>
    <t>18a;19a</t>
  </si>
  <si>
    <t>1;19a</t>
  </si>
  <si>
    <t>21;20</t>
  </si>
  <si>
    <t>1;20</t>
  </si>
  <si>
    <t>1;23</t>
  </si>
  <si>
    <t>22;23</t>
  </si>
  <si>
    <t>1;24</t>
  </si>
  <si>
    <t>28;42</t>
  </si>
  <si>
    <t>24;25</t>
  </si>
  <si>
    <t>25;41</t>
  </si>
  <si>
    <t>27;26</t>
  </si>
  <si>
    <t>27;30</t>
  </si>
  <si>
    <t>29;28</t>
  </si>
  <si>
    <t>1;37</t>
  </si>
  <si>
    <t>31;34</t>
  </si>
  <si>
    <t>31;38</t>
  </si>
  <si>
    <t>32;35</t>
  </si>
  <si>
    <t>32;39</t>
  </si>
  <si>
    <t>33;36</t>
  </si>
  <si>
    <t>33;40</t>
  </si>
  <si>
    <t>alfa</t>
  </si>
  <si>
    <t>beta</t>
  </si>
  <si>
    <t>25/24</t>
  </si>
  <si>
    <t>25/27</t>
  </si>
  <si>
    <t>13/14</t>
  </si>
  <si>
    <t>15/16</t>
  </si>
  <si>
    <t>8/0,5</t>
  </si>
  <si>
    <t>16/0,5</t>
  </si>
  <si>
    <t>virilis 160 17C</t>
  </si>
  <si>
    <t>+/+</t>
  </si>
  <si>
    <t>lummei 200 17C</t>
  </si>
  <si>
    <t>-</t>
  </si>
  <si>
    <t>m</t>
  </si>
  <si>
    <t>F1,f.vir160 x m.lum200 17C</t>
  </si>
  <si>
    <t>1.0.9*</t>
  </si>
  <si>
    <t>gl/0</t>
  </si>
  <si>
    <t>F1,f.lum200 x m.vir160 17C</t>
  </si>
  <si>
    <t xml:space="preserve">1.0.8 </t>
  </si>
  <si>
    <t>gl/+</t>
  </si>
  <si>
    <t>1.0.8</t>
  </si>
  <si>
    <t>F2,mF1(f200xm160)xf.v.160</t>
  </si>
  <si>
    <t>от 1.0.8</t>
  </si>
  <si>
    <t>gl/gl</t>
  </si>
  <si>
    <t>F2 m.F1 1.0.8 xf.160.</t>
  </si>
  <si>
    <t>7=16</t>
  </si>
  <si>
    <t>2,9,1</t>
  </si>
  <si>
    <t xml:space="preserve"> 5=14</t>
  </si>
  <si>
    <t>5=14</t>
  </si>
  <si>
    <t>20=21,5=14</t>
  </si>
  <si>
    <t>6=15</t>
  </si>
  <si>
    <t>25=28</t>
  </si>
  <si>
    <t xml:space="preserve">2.9.7 </t>
  </si>
  <si>
    <t>34=38</t>
  </si>
  <si>
    <t>pp.lum.1303</t>
  </si>
  <si>
    <t>0.0.3</t>
  </si>
  <si>
    <t>0.0.4 lum 200</t>
  </si>
  <si>
    <t>0.0.4</t>
  </si>
  <si>
    <t>0.0.5 vir 160</t>
  </si>
  <si>
    <t>cd/cd;gl/gl;pc/pc;b/b;gp/gp</t>
  </si>
  <si>
    <t>0.0.5</t>
  </si>
  <si>
    <t xml:space="preserve"> </t>
  </si>
  <si>
    <t>pp.vir.#1</t>
  </si>
  <si>
    <t>0.0.7</t>
  </si>
  <si>
    <t>cd/+;gl/+;pc/+;b/+;gp/+</t>
  </si>
  <si>
    <t>1.0.8 F1,fem.200xm.160,w.t.</t>
  </si>
  <si>
    <t>18a=18;</t>
  </si>
  <si>
    <t>1.0.9 F1,fem.160xm.200,w.t.</t>
  </si>
  <si>
    <t>1.0.9</t>
  </si>
  <si>
    <t>ChrX</t>
  </si>
  <si>
    <t>ChrY</t>
  </si>
  <si>
    <t>Chr2</t>
  </si>
  <si>
    <t>Chr3</t>
  </si>
  <si>
    <t>Chr4</t>
  </si>
  <si>
    <t>Chr5</t>
  </si>
  <si>
    <t>Chr6</t>
  </si>
  <si>
    <t>2.8.1</t>
  </si>
  <si>
    <t>2.9.1</t>
  </si>
  <si>
    <t>2.8.16</t>
  </si>
  <si>
    <t>lum.1303</t>
  </si>
  <si>
    <t>lum 200</t>
  </si>
  <si>
    <t>vir 160</t>
  </si>
  <si>
    <t>vir#1</t>
  </si>
  <si>
    <t>A</t>
  </si>
  <si>
    <t>H</t>
  </si>
  <si>
    <t>Aut</t>
  </si>
  <si>
    <t>B</t>
  </si>
  <si>
    <t>ID</t>
  </si>
  <si>
    <t>P_Male</t>
  </si>
  <si>
    <t>Lu</t>
  </si>
  <si>
    <t>Vi</t>
  </si>
  <si>
    <r>
      <rPr>
        <sz val="10"/>
        <color indexed="8"/>
        <rFont val="Arial"/>
        <family val="2"/>
        <charset val="204"/>
      </rPr>
      <t>F</t>
    </r>
    <r>
      <rPr>
        <vertAlign val="subscript"/>
        <sz val="10"/>
        <color indexed="8"/>
        <rFont val="Arial"/>
        <family val="2"/>
        <charset val="204"/>
      </rPr>
      <t>1</t>
    </r>
    <r>
      <rPr>
        <sz val="10"/>
        <color indexed="8"/>
        <rFont val="Arial"/>
        <family val="2"/>
        <charset val="204"/>
      </rPr>
      <t>X</t>
    </r>
    <r>
      <rPr>
        <vertAlign val="subscript"/>
        <sz val="10"/>
        <color indexed="8"/>
        <rFont val="Arial"/>
        <family val="2"/>
        <charset val="204"/>
      </rPr>
      <t>Lu</t>
    </r>
    <r>
      <rPr>
        <sz val="10"/>
        <color indexed="8"/>
        <rFont val="Arial"/>
        <family val="2"/>
        <charset val="204"/>
      </rPr>
      <t>Y</t>
    </r>
    <r>
      <rPr>
        <vertAlign val="subscript"/>
        <sz val="10"/>
        <color indexed="8"/>
        <rFont val="Arial"/>
        <family val="2"/>
        <charset val="204"/>
      </rPr>
      <t>Vi</t>
    </r>
  </si>
  <si>
    <r>
      <t>F</t>
    </r>
    <r>
      <rPr>
        <vertAlign val="subscript"/>
        <sz val="10"/>
        <color indexed="8"/>
        <rFont val="Arial"/>
        <family val="2"/>
        <charset val="204"/>
      </rPr>
      <t>b</t>
    </r>
    <r>
      <rPr>
        <sz val="10"/>
        <color indexed="8"/>
        <rFont val="Arial"/>
        <family val="2"/>
        <charset val="204"/>
      </rPr>
      <t>X</t>
    </r>
    <r>
      <rPr>
        <vertAlign val="subscript"/>
        <sz val="10"/>
        <color indexed="8"/>
        <rFont val="Arial"/>
        <family val="2"/>
        <charset val="204"/>
      </rPr>
      <t>Vi</t>
    </r>
    <r>
      <rPr>
        <sz val="10"/>
        <color indexed="8"/>
        <rFont val="Arial"/>
        <family val="2"/>
        <charset val="204"/>
      </rPr>
      <t>Y</t>
    </r>
    <r>
      <rPr>
        <vertAlign val="subscript"/>
        <sz val="10"/>
        <color indexed="8"/>
        <rFont val="Arial"/>
        <family val="2"/>
        <charset val="204"/>
      </rPr>
      <t>Vi</t>
    </r>
  </si>
  <si>
    <r>
      <t>F</t>
    </r>
    <r>
      <rPr>
        <vertAlign val="subscript"/>
        <sz val="10"/>
        <color indexed="8"/>
        <rFont val="Arial"/>
        <family val="2"/>
        <charset val="204"/>
      </rPr>
      <t>b</t>
    </r>
    <r>
      <rPr>
        <sz val="10"/>
        <color indexed="8"/>
        <rFont val="Arial"/>
        <family val="2"/>
        <charset val="204"/>
      </rPr>
      <t>X</t>
    </r>
    <r>
      <rPr>
        <vertAlign val="subscript"/>
        <sz val="10"/>
        <color indexed="8"/>
        <rFont val="Arial"/>
        <family val="2"/>
        <charset val="204"/>
      </rPr>
      <t>Vi</t>
    </r>
    <r>
      <rPr>
        <sz val="10"/>
        <color indexed="8"/>
        <rFont val="Arial"/>
        <family val="2"/>
        <charset val="204"/>
      </rPr>
      <t>Y</t>
    </r>
    <r>
      <rPr>
        <vertAlign val="subscript"/>
        <sz val="10"/>
        <color indexed="8"/>
        <rFont val="Arial"/>
        <family val="2"/>
        <charset val="204"/>
      </rPr>
      <t>Lu</t>
    </r>
  </si>
  <si>
    <r>
      <rPr>
        <sz val="10"/>
        <color indexed="8"/>
        <rFont val="Arial"/>
        <family val="2"/>
        <charset val="204"/>
      </rPr>
      <t>F</t>
    </r>
    <r>
      <rPr>
        <vertAlign val="subscript"/>
        <sz val="10"/>
        <color indexed="8"/>
        <rFont val="Arial"/>
        <family val="2"/>
        <charset val="204"/>
      </rPr>
      <t>1</t>
    </r>
    <r>
      <rPr>
        <sz val="10"/>
        <color indexed="8"/>
        <rFont val="Arial"/>
        <family val="2"/>
        <charset val="204"/>
      </rPr>
      <t>X</t>
    </r>
    <r>
      <rPr>
        <vertAlign val="subscript"/>
        <sz val="10"/>
        <color indexed="8"/>
        <rFont val="Arial"/>
        <family val="2"/>
        <charset val="204"/>
      </rPr>
      <t>Vi</t>
    </r>
    <r>
      <rPr>
        <sz val="10"/>
        <color indexed="8"/>
        <rFont val="Arial"/>
        <family val="2"/>
        <charset val="204"/>
      </rPr>
      <t>Y</t>
    </r>
    <r>
      <rPr>
        <vertAlign val="subscript"/>
        <sz val="10"/>
        <color indexed="8"/>
        <rFont val="Arial"/>
        <family val="2"/>
        <charset val="204"/>
      </rPr>
      <t>Lu</t>
    </r>
  </si>
  <si>
    <t>L</t>
  </si>
  <si>
    <t>V</t>
  </si>
  <si>
    <t>4*</t>
  </si>
  <si>
    <t>6*</t>
  </si>
  <si>
    <t>8*</t>
  </si>
  <si>
    <t>10*</t>
  </si>
  <si>
    <t>5-4</t>
  </si>
  <si>
    <t>7-6</t>
  </si>
  <si>
    <t>9-8</t>
  </si>
  <si>
    <t>10-11</t>
  </si>
  <si>
    <t>25*</t>
  </si>
  <si>
    <t>26-25</t>
  </si>
  <si>
    <t>30*</t>
  </si>
  <si>
    <t>30-29</t>
  </si>
  <si>
    <t>32*</t>
  </si>
  <si>
    <t>32-31</t>
  </si>
  <si>
    <t>34*</t>
  </si>
  <si>
    <t>34-33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</si>
</sst>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color indexed="8"/>
      <name val="Arial Cyr"/>
      <family val="2"/>
      <charset val="204"/>
    </font>
    <font>
      <sz val="10"/>
      <color indexed="8"/>
      <name val="Arial Cyr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vertAlign val="subscript"/>
      <sz val="10"/>
      <color indexed="8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96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quotePrefix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3" borderId="1" xfId="0" quotePrefix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2" borderId="1" xfId="0" quotePrefix="1" applyFill="1" applyBorder="1" applyAlignment="1">
      <alignment horizontal="center"/>
    </xf>
    <xf numFmtId="0" fontId="0" fillId="5" borderId="1" xfId="0" quotePrefix="1" applyFill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4" fontId="0" fillId="0" borderId="0" xfId="0" applyNumberFormat="1"/>
    <xf numFmtId="14" fontId="0" fillId="0" borderId="1" xfId="0" quotePrefix="1" applyNumberFormat="1" applyBorder="1" applyAlignment="1">
      <alignment horizontal="center"/>
    </xf>
    <xf numFmtId="14" fontId="0" fillId="0" borderId="0" xfId="0" applyNumberFormat="1" applyAlignment="1">
      <alignment horizontal="left"/>
    </xf>
    <xf numFmtId="0" fontId="0" fillId="0" borderId="1" xfId="0" quotePrefix="1" applyBorder="1" applyAlignment="1">
      <alignment horizontal="center"/>
    </xf>
    <xf numFmtId="0" fontId="0" fillId="6" borderId="5" xfId="0" applyFill="1" applyBorder="1" applyAlignment="1">
      <alignment horizontal="left"/>
    </xf>
    <xf numFmtId="0" fontId="0" fillId="6" borderId="5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5" xfId="0" quotePrefix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5" xfId="0" quotePrefix="1" applyFill="1" applyBorder="1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5" xfId="0" applyBorder="1" applyAlignment="1"/>
    <xf numFmtId="0" fontId="0" fillId="0" borderId="6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/>
    <xf numFmtId="0" fontId="0" fillId="0" borderId="5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10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2" xfId="0" applyBorder="1"/>
    <xf numFmtId="0" fontId="0" fillId="0" borderId="13" xfId="0" applyBorder="1"/>
    <xf numFmtId="0" fontId="2" fillId="0" borderId="5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9" xfId="0" quotePrefix="1" applyBorder="1" applyAlignment="1">
      <alignment horizontal="left"/>
    </xf>
    <xf numFmtId="0" fontId="0" fillId="0" borderId="8" xfId="0" quotePrefix="1" applyBorder="1" applyAlignment="1">
      <alignment horizontal="left"/>
    </xf>
    <xf numFmtId="0" fontId="0" fillId="0" borderId="9" xfId="0" applyBorder="1"/>
    <xf numFmtId="0" fontId="0" fillId="0" borderId="8" xfId="0" applyBorder="1"/>
    <xf numFmtId="2" fontId="0" fillId="3" borderId="3" xfId="0" applyNumberFormat="1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0" borderId="0" xfId="0" applyNumberFormat="1"/>
    <xf numFmtId="14" fontId="0" fillId="0" borderId="0" xfId="0" quotePrefix="1" applyNumberFormat="1"/>
    <xf numFmtId="0" fontId="0" fillId="0" borderId="0" xfId="0" quotePrefix="1" applyNumberFormat="1"/>
    <xf numFmtId="0" fontId="3" fillId="0" borderId="14" xfId="1" applyFont="1" applyFill="1" applyBorder="1" applyAlignment="1" applyProtection="1"/>
    <xf numFmtId="0" fontId="3" fillId="0" borderId="15" xfId="1" applyFont="1" applyFill="1" applyBorder="1" applyAlignment="1" applyProtection="1"/>
    <xf numFmtId="0" fontId="3" fillId="0" borderId="16" xfId="1" applyFont="1" applyFill="1" applyBorder="1" applyAlignment="1" applyProtection="1"/>
    <xf numFmtId="0" fontId="3" fillId="0" borderId="0" xfId="1" applyFont="1" applyFill="1" applyBorder="1" applyAlignment="1" applyProtection="1"/>
    <xf numFmtId="0" fontId="3" fillId="0" borderId="17" xfId="1" applyFont="1" applyFill="1" applyBorder="1" applyAlignment="1" applyProtection="1"/>
    <xf numFmtId="0" fontId="3" fillId="0" borderId="18" xfId="1" applyFont="1" applyFill="1" applyBorder="1" applyAlignment="1" applyProtection="1"/>
    <xf numFmtId="0" fontId="3" fillId="0" borderId="19" xfId="1" applyFont="1" applyFill="1" applyBorder="1" applyAlignment="1" applyProtection="1"/>
    <xf numFmtId="0" fontId="3" fillId="0" borderId="20" xfId="1" applyFont="1" applyFill="1" applyBorder="1" applyAlignment="1" applyProtection="1"/>
    <xf numFmtId="0" fontId="5" fillId="0" borderId="0" xfId="2" applyFont="1" applyFill="1" applyBorder="1" applyAlignment="1" applyProtection="1">
      <alignment vertical="center"/>
    </xf>
    <xf numFmtId="16" fontId="0" fillId="0" borderId="0" xfId="0" quotePrefix="1" applyNumberFormat="1"/>
    <xf numFmtId="0" fontId="0" fillId="0" borderId="0" xfId="0" quotePrefix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Обычный" xfId="0" builtinId="0"/>
    <cellStyle name="Обычный_Лист2" xfId="1"/>
    <cellStyle name="Обычный_Лист2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</xdr:colOff>
      <xdr:row>3</xdr:row>
      <xdr:rowOff>7620</xdr:rowOff>
    </xdr:from>
    <xdr:to>
      <xdr:col>40</xdr:col>
      <xdr:colOff>30480</xdr:colOff>
      <xdr:row>3</xdr:row>
      <xdr:rowOff>7620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208020" y="518160"/>
          <a:ext cx="225628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22860</xdr:colOff>
      <xdr:row>62</xdr:row>
      <xdr:rowOff>7620</xdr:rowOff>
    </xdr:from>
    <xdr:to>
      <xdr:col>40</xdr:col>
      <xdr:colOff>30480</xdr:colOff>
      <xdr:row>62</xdr:row>
      <xdr:rowOff>7620</xdr:rowOff>
    </xdr:to>
    <xdr:sp macro="" textlink="">
      <xdr:nvSpPr>
        <xdr:cNvPr id="3" name="Line 1024"/>
        <xdr:cNvSpPr>
          <a:spLocks noChangeShapeType="1"/>
        </xdr:cNvSpPr>
      </xdr:nvSpPr>
      <xdr:spPr bwMode="auto">
        <a:xfrm>
          <a:off x="3208020" y="13121640"/>
          <a:ext cx="225628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114</xdr:row>
      <xdr:rowOff>7620</xdr:rowOff>
    </xdr:from>
    <xdr:to>
      <xdr:col>40</xdr:col>
      <xdr:colOff>30480</xdr:colOff>
      <xdr:row>114</xdr:row>
      <xdr:rowOff>7620</xdr:rowOff>
    </xdr:to>
    <xdr:sp macro="" textlink="">
      <xdr:nvSpPr>
        <xdr:cNvPr id="6" name="Line 1027"/>
        <xdr:cNvSpPr>
          <a:spLocks noChangeShapeType="1"/>
        </xdr:cNvSpPr>
      </xdr:nvSpPr>
      <xdr:spPr bwMode="auto">
        <a:xfrm>
          <a:off x="3215640" y="2854452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124</xdr:row>
      <xdr:rowOff>7620</xdr:rowOff>
    </xdr:from>
    <xdr:to>
      <xdr:col>40</xdr:col>
      <xdr:colOff>30480</xdr:colOff>
      <xdr:row>124</xdr:row>
      <xdr:rowOff>7620</xdr:rowOff>
    </xdr:to>
    <xdr:sp macro="" textlink="">
      <xdr:nvSpPr>
        <xdr:cNvPr id="7" name="Line 1028"/>
        <xdr:cNvSpPr>
          <a:spLocks noChangeShapeType="1"/>
        </xdr:cNvSpPr>
      </xdr:nvSpPr>
      <xdr:spPr bwMode="auto">
        <a:xfrm>
          <a:off x="3215640" y="3022092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137</xdr:row>
      <xdr:rowOff>7620</xdr:rowOff>
    </xdr:from>
    <xdr:to>
      <xdr:col>40</xdr:col>
      <xdr:colOff>30480</xdr:colOff>
      <xdr:row>137</xdr:row>
      <xdr:rowOff>7620</xdr:rowOff>
    </xdr:to>
    <xdr:sp macro="" textlink="">
      <xdr:nvSpPr>
        <xdr:cNvPr id="9" name="Line 1030"/>
        <xdr:cNvSpPr>
          <a:spLocks noChangeShapeType="1"/>
        </xdr:cNvSpPr>
      </xdr:nvSpPr>
      <xdr:spPr bwMode="auto">
        <a:xfrm>
          <a:off x="3215640" y="3492246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147</xdr:row>
      <xdr:rowOff>7620</xdr:rowOff>
    </xdr:from>
    <xdr:to>
      <xdr:col>40</xdr:col>
      <xdr:colOff>30480</xdr:colOff>
      <xdr:row>147</xdr:row>
      <xdr:rowOff>7620</xdr:rowOff>
    </xdr:to>
    <xdr:sp macro="" textlink="">
      <xdr:nvSpPr>
        <xdr:cNvPr id="11" name="Line 1032"/>
        <xdr:cNvSpPr>
          <a:spLocks noChangeShapeType="1"/>
        </xdr:cNvSpPr>
      </xdr:nvSpPr>
      <xdr:spPr bwMode="auto">
        <a:xfrm>
          <a:off x="3215640" y="4097274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178</xdr:row>
      <xdr:rowOff>7620</xdr:rowOff>
    </xdr:from>
    <xdr:to>
      <xdr:col>40</xdr:col>
      <xdr:colOff>30480</xdr:colOff>
      <xdr:row>178</xdr:row>
      <xdr:rowOff>7620</xdr:rowOff>
    </xdr:to>
    <xdr:sp macro="" textlink="">
      <xdr:nvSpPr>
        <xdr:cNvPr id="12" name="Line 1033"/>
        <xdr:cNvSpPr>
          <a:spLocks noChangeShapeType="1"/>
        </xdr:cNvSpPr>
      </xdr:nvSpPr>
      <xdr:spPr bwMode="auto">
        <a:xfrm>
          <a:off x="3215640" y="4617720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30480</xdr:colOff>
      <xdr:row>178</xdr:row>
      <xdr:rowOff>7620</xdr:rowOff>
    </xdr:from>
    <xdr:to>
      <xdr:col>40</xdr:col>
      <xdr:colOff>30480</xdr:colOff>
      <xdr:row>178</xdr:row>
      <xdr:rowOff>7620</xdr:rowOff>
    </xdr:to>
    <xdr:sp macro="" textlink="">
      <xdr:nvSpPr>
        <xdr:cNvPr id="13" name="Line 1034"/>
        <xdr:cNvSpPr>
          <a:spLocks noChangeShapeType="1"/>
        </xdr:cNvSpPr>
      </xdr:nvSpPr>
      <xdr:spPr bwMode="auto">
        <a:xfrm>
          <a:off x="3215640" y="46177200"/>
          <a:ext cx="22555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233"/>
  <sheetViews>
    <sheetView workbookViewId="0">
      <pane xSplit="1" ySplit="3" topLeftCell="B190" activePane="bottomRight" state="frozen"/>
      <selection pane="topRight" activeCell="B1" sqref="B1"/>
      <selection pane="bottomLeft" activeCell="A4" sqref="A4"/>
      <selection pane="bottomRight" activeCell="CA3" sqref="CA3"/>
    </sheetView>
  </sheetViews>
  <sheetFormatPr defaultRowHeight="15" x14ac:dyDescent="0.25"/>
  <cols>
    <col min="1" max="1" width="27" style="28" customWidth="1"/>
    <col min="2" max="2" width="10.5703125" style="28" customWidth="1"/>
    <col min="81" max="81" width="9.42578125" customWidth="1"/>
    <col min="84" max="84" width="10.42578125" customWidth="1"/>
    <col min="257" max="257" width="27" customWidth="1"/>
    <col min="258" max="258" width="10.5703125" customWidth="1"/>
    <col min="337" max="337" width="9.42578125" customWidth="1"/>
    <col min="340" max="340" width="10.42578125" customWidth="1"/>
    <col min="513" max="513" width="27" customWidth="1"/>
    <col min="514" max="514" width="10.5703125" customWidth="1"/>
    <col min="593" max="593" width="9.42578125" customWidth="1"/>
    <col min="596" max="596" width="10.42578125" customWidth="1"/>
    <col min="769" max="769" width="27" customWidth="1"/>
    <col min="770" max="770" width="10.5703125" customWidth="1"/>
    <col min="849" max="849" width="9.42578125" customWidth="1"/>
    <col min="852" max="852" width="10.42578125" customWidth="1"/>
    <col min="1025" max="1025" width="27" customWidth="1"/>
    <col min="1026" max="1026" width="10.5703125" customWidth="1"/>
    <col min="1105" max="1105" width="9.42578125" customWidth="1"/>
    <col min="1108" max="1108" width="10.42578125" customWidth="1"/>
    <col min="1281" max="1281" width="27" customWidth="1"/>
    <col min="1282" max="1282" width="10.5703125" customWidth="1"/>
    <col min="1361" max="1361" width="9.42578125" customWidth="1"/>
    <col min="1364" max="1364" width="10.42578125" customWidth="1"/>
    <col min="1537" max="1537" width="27" customWidth="1"/>
    <col min="1538" max="1538" width="10.5703125" customWidth="1"/>
    <col min="1617" max="1617" width="9.42578125" customWidth="1"/>
    <col min="1620" max="1620" width="10.42578125" customWidth="1"/>
    <col min="1793" max="1793" width="27" customWidth="1"/>
    <col min="1794" max="1794" width="10.5703125" customWidth="1"/>
    <col min="1873" max="1873" width="9.42578125" customWidth="1"/>
    <col min="1876" max="1876" width="10.42578125" customWidth="1"/>
    <col min="2049" max="2049" width="27" customWidth="1"/>
    <col min="2050" max="2050" width="10.5703125" customWidth="1"/>
    <col min="2129" max="2129" width="9.42578125" customWidth="1"/>
    <col min="2132" max="2132" width="10.42578125" customWidth="1"/>
    <col min="2305" max="2305" width="27" customWidth="1"/>
    <col min="2306" max="2306" width="10.5703125" customWidth="1"/>
    <col min="2385" max="2385" width="9.42578125" customWidth="1"/>
    <col min="2388" max="2388" width="10.42578125" customWidth="1"/>
    <col min="2561" max="2561" width="27" customWidth="1"/>
    <col min="2562" max="2562" width="10.5703125" customWidth="1"/>
    <col min="2641" max="2641" width="9.42578125" customWidth="1"/>
    <col min="2644" max="2644" width="10.42578125" customWidth="1"/>
    <col min="2817" max="2817" width="27" customWidth="1"/>
    <col min="2818" max="2818" width="10.5703125" customWidth="1"/>
    <col min="2897" max="2897" width="9.42578125" customWidth="1"/>
    <col min="2900" max="2900" width="10.42578125" customWidth="1"/>
    <col min="3073" max="3073" width="27" customWidth="1"/>
    <col min="3074" max="3074" width="10.5703125" customWidth="1"/>
    <col min="3153" max="3153" width="9.42578125" customWidth="1"/>
    <col min="3156" max="3156" width="10.42578125" customWidth="1"/>
    <col min="3329" max="3329" width="27" customWidth="1"/>
    <col min="3330" max="3330" width="10.5703125" customWidth="1"/>
    <col min="3409" max="3409" width="9.42578125" customWidth="1"/>
    <col min="3412" max="3412" width="10.42578125" customWidth="1"/>
    <col min="3585" max="3585" width="27" customWidth="1"/>
    <col min="3586" max="3586" width="10.5703125" customWidth="1"/>
    <col min="3665" max="3665" width="9.42578125" customWidth="1"/>
    <col min="3668" max="3668" width="10.42578125" customWidth="1"/>
    <col min="3841" max="3841" width="27" customWidth="1"/>
    <col min="3842" max="3842" width="10.5703125" customWidth="1"/>
    <col min="3921" max="3921" width="9.42578125" customWidth="1"/>
    <col min="3924" max="3924" width="10.42578125" customWidth="1"/>
    <col min="4097" max="4097" width="27" customWidth="1"/>
    <col min="4098" max="4098" width="10.5703125" customWidth="1"/>
    <col min="4177" max="4177" width="9.42578125" customWidth="1"/>
    <col min="4180" max="4180" width="10.42578125" customWidth="1"/>
    <col min="4353" max="4353" width="27" customWidth="1"/>
    <col min="4354" max="4354" width="10.5703125" customWidth="1"/>
    <col min="4433" max="4433" width="9.42578125" customWidth="1"/>
    <col min="4436" max="4436" width="10.42578125" customWidth="1"/>
    <col min="4609" max="4609" width="27" customWidth="1"/>
    <col min="4610" max="4610" width="10.5703125" customWidth="1"/>
    <col min="4689" max="4689" width="9.42578125" customWidth="1"/>
    <col min="4692" max="4692" width="10.42578125" customWidth="1"/>
    <col min="4865" max="4865" width="27" customWidth="1"/>
    <col min="4866" max="4866" width="10.5703125" customWidth="1"/>
    <col min="4945" max="4945" width="9.42578125" customWidth="1"/>
    <col min="4948" max="4948" width="10.42578125" customWidth="1"/>
    <col min="5121" max="5121" width="27" customWidth="1"/>
    <col min="5122" max="5122" width="10.5703125" customWidth="1"/>
    <col min="5201" max="5201" width="9.42578125" customWidth="1"/>
    <col min="5204" max="5204" width="10.42578125" customWidth="1"/>
    <col min="5377" max="5377" width="27" customWidth="1"/>
    <col min="5378" max="5378" width="10.5703125" customWidth="1"/>
    <col min="5457" max="5457" width="9.42578125" customWidth="1"/>
    <col min="5460" max="5460" width="10.42578125" customWidth="1"/>
    <col min="5633" max="5633" width="27" customWidth="1"/>
    <col min="5634" max="5634" width="10.5703125" customWidth="1"/>
    <col min="5713" max="5713" width="9.42578125" customWidth="1"/>
    <col min="5716" max="5716" width="10.42578125" customWidth="1"/>
    <col min="5889" max="5889" width="27" customWidth="1"/>
    <col min="5890" max="5890" width="10.5703125" customWidth="1"/>
    <col min="5969" max="5969" width="9.42578125" customWidth="1"/>
    <col min="5972" max="5972" width="10.42578125" customWidth="1"/>
    <col min="6145" max="6145" width="27" customWidth="1"/>
    <col min="6146" max="6146" width="10.5703125" customWidth="1"/>
    <col min="6225" max="6225" width="9.42578125" customWidth="1"/>
    <col min="6228" max="6228" width="10.42578125" customWidth="1"/>
    <col min="6401" max="6401" width="27" customWidth="1"/>
    <col min="6402" max="6402" width="10.5703125" customWidth="1"/>
    <col min="6481" max="6481" width="9.42578125" customWidth="1"/>
    <col min="6484" max="6484" width="10.42578125" customWidth="1"/>
    <col min="6657" max="6657" width="27" customWidth="1"/>
    <col min="6658" max="6658" width="10.5703125" customWidth="1"/>
    <col min="6737" max="6737" width="9.42578125" customWidth="1"/>
    <col min="6740" max="6740" width="10.42578125" customWidth="1"/>
    <col min="6913" max="6913" width="27" customWidth="1"/>
    <col min="6914" max="6914" width="10.5703125" customWidth="1"/>
    <col min="6993" max="6993" width="9.42578125" customWidth="1"/>
    <col min="6996" max="6996" width="10.42578125" customWidth="1"/>
    <col min="7169" max="7169" width="27" customWidth="1"/>
    <col min="7170" max="7170" width="10.5703125" customWidth="1"/>
    <col min="7249" max="7249" width="9.42578125" customWidth="1"/>
    <col min="7252" max="7252" width="10.42578125" customWidth="1"/>
    <col min="7425" max="7425" width="27" customWidth="1"/>
    <col min="7426" max="7426" width="10.5703125" customWidth="1"/>
    <col min="7505" max="7505" width="9.42578125" customWidth="1"/>
    <col min="7508" max="7508" width="10.42578125" customWidth="1"/>
    <col min="7681" max="7681" width="27" customWidth="1"/>
    <col min="7682" max="7682" width="10.5703125" customWidth="1"/>
    <col min="7761" max="7761" width="9.42578125" customWidth="1"/>
    <col min="7764" max="7764" width="10.42578125" customWidth="1"/>
    <col min="7937" max="7937" width="27" customWidth="1"/>
    <col min="7938" max="7938" width="10.5703125" customWidth="1"/>
    <col min="8017" max="8017" width="9.42578125" customWidth="1"/>
    <col min="8020" max="8020" width="10.42578125" customWidth="1"/>
    <col min="8193" max="8193" width="27" customWidth="1"/>
    <col min="8194" max="8194" width="10.5703125" customWidth="1"/>
    <col min="8273" max="8273" width="9.42578125" customWidth="1"/>
    <col min="8276" max="8276" width="10.42578125" customWidth="1"/>
    <col min="8449" max="8449" width="27" customWidth="1"/>
    <col min="8450" max="8450" width="10.5703125" customWidth="1"/>
    <col min="8529" max="8529" width="9.42578125" customWidth="1"/>
    <col min="8532" max="8532" width="10.42578125" customWidth="1"/>
    <col min="8705" max="8705" width="27" customWidth="1"/>
    <col min="8706" max="8706" width="10.5703125" customWidth="1"/>
    <col min="8785" max="8785" width="9.42578125" customWidth="1"/>
    <col min="8788" max="8788" width="10.42578125" customWidth="1"/>
    <col min="8961" max="8961" width="27" customWidth="1"/>
    <col min="8962" max="8962" width="10.5703125" customWidth="1"/>
    <col min="9041" max="9041" width="9.42578125" customWidth="1"/>
    <col min="9044" max="9044" width="10.42578125" customWidth="1"/>
    <col min="9217" max="9217" width="27" customWidth="1"/>
    <col min="9218" max="9218" width="10.5703125" customWidth="1"/>
    <col min="9297" max="9297" width="9.42578125" customWidth="1"/>
    <col min="9300" max="9300" width="10.42578125" customWidth="1"/>
    <col min="9473" max="9473" width="27" customWidth="1"/>
    <col min="9474" max="9474" width="10.5703125" customWidth="1"/>
    <col min="9553" max="9553" width="9.42578125" customWidth="1"/>
    <col min="9556" max="9556" width="10.42578125" customWidth="1"/>
    <col min="9729" max="9729" width="27" customWidth="1"/>
    <col min="9730" max="9730" width="10.5703125" customWidth="1"/>
    <col min="9809" max="9809" width="9.42578125" customWidth="1"/>
    <col min="9812" max="9812" width="10.42578125" customWidth="1"/>
    <col min="9985" max="9985" width="27" customWidth="1"/>
    <col min="9986" max="9986" width="10.5703125" customWidth="1"/>
    <col min="10065" max="10065" width="9.42578125" customWidth="1"/>
    <col min="10068" max="10068" width="10.42578125" customWidth="1"/>
    <col min="10241" max="10241" width="27" customWidth="1"/>
    <col min="10242" max="10242" width="10.5703125" customWidth="1"/>
    <col min="10321" max="10321" width="9.42578125" customWidth="1"/>
    <col min="10324" max="10324" width="10.42578125" customWidth="1"/>
    <col min="10497" max="10497" width="27" customWidth="1"/>
    <col min="10498" max="10498" width="10.5703125" customWidth="1"/>
    <col min="10577" max="10577" width="9.42578125" customWidth="1"/>
    <col min="10580" max="10580" width="10.42578125" customWidth="1"/>
    <col min="10753" max="10753" width="27" customWidth="1"/>
    <col min="10754" max="10754" width="10.5703125" customWidth="1"/>
    <col min="10833" max="10833" width="9.42578125" customWidth="1"/>
    <col min="10836" max="10836" width="10.42578125" customWidth="1"/>
    <col min="11009" max="11009" width="27" customWidth="1"/>
    <col min="11010" max="11010" width="10.5703125" customWidth="1"/>
    <col min="11089" max="11089" width="9.42578125" customWidth="1"/>
    <col min="11092" max="11092" width="10.42578125" customWidth="1"/>
    <col min="11265" max="11265" width="27" customWidth="1"/>
    <col min="11266" max="11266" width="10.5703125" customWidth="1"/>
    <col min="11345" max="11345" width="9.42578125" customWidth="1"/>
    <col min="11348" max="11348" width="10.42578125" customWidth="1"/>
    <col min="11521" max="11521" width="27" customWidth="1"/>
    <col min="11522" max="11522" width="10.5703125" customWidth="1"/>
    <col min="11601" max="11601" width="9.42578125" customWidth="1"/>
    <col min="11604" max="11604" width="10.42578125" customWidth="1"/>
    <col min="11777" max="11777" width="27" customWidth="1"/>
    <col min="11778" max="11778" width="10.5703125" customWidth="1"/>
    <col min="11857" max="11857" width="9.42578125" customWidth="1"/>
    <col min="11860" max="11860" width="10.42578125" customWidth="1"/>
    <col min="12033" max="12033" width="27" customWidth="1"/>
    <col min="12034" max="12034" width="10.5703125" customWidth="1"/>
    <col min="12113" max="12113" width="9.42578125" customWidth="1"/>
    <col min="12116" max="12116" width="10.42578125" customWidth="1"/>
    <col min="12289" max="12289" width="27" customWidth="1"/>
    <col min="12290" max="12290" width="10.5703125" customWidth="1"/>
    <col min="12369" max="12369" width="9.42578125" customWidth="1"/>
    <col min="12372" max="12372" width="10.42578125" customWidth="1"/>
    <col min="12545" max="12545" width="27" customWidth="1"/>
    <col min="12546" max="12546" width="10.5703125" customWidth="1"/>
    <col min="12625" max="12625" width="9.42578125" customWidth="1"/>
    <col min="12628" max="12628" width="10.42578125" customWidth="1"/>
    <col min="12801" max="12801" width="27" customWidth="1"/>
    <col min="12802" max="12802" width="10.5703125" customWidth="1"/>
    <col min="12881" max="12881" width="9.42578125" customWidth="1"/>
    <col min="12884" max="12884" width="10.42578125" customWidth="1"/>
    <col min="13057" max="13057" width="27" customWidth="1"/>
    <col min="13058" max="13058" width="10.5703125" customWidth="1"/>
    <col min="13137" max="13137" width="9.42578125" customWidth="1"/>
    <col min="13140" max="13140" width="10.42578125" customWidth="1"/>
    <col min="13313" max="13313" width="27" customWidth="1"/>
    <col min="13314" max="13314" width="10.5703125" customWidth="1"/>
    <col min="13393" max="13393" width="9.42578125" customWidth="1"/>
    <col min="13396" max="13396" width="10.42578125" customWidth="1"/>
    <col min="13569" max="13569" width="27" customWidth="1"/>
    <col min="13570" max="13570" width="10.5703125" customWidth="1"/>
    <col min="13649" max="13649" width="9.42578125" customWidth="1"/>
    <col min="13652" max="13652" width="10.42578125" customWidth="1"/>
    <col min="13825" max="13825" width="27" customWidth="1"/>
    <col min="13826" max="13826" width="10.5703125" customWidth="1"/>
    <col min="13905" max="13905" width="9.42578125" customWidth="1"/>
    <col min="13908" max="13908" width="10.42578125" customWidth="1"/>
    <col min="14081" max="14081" width="27" customWidth="1"/>
    <col min="14082" max="14082" width="10.5703125" customWidth="1"/>
    <col min="14161" max="14161" width="9.42578125" customWidth="1"/>
    <col min="14164" max="14164" width="10.42578125" customWidth="1"/>
    <col min="14337" max="14337" width="27" customWidth="1"/>
    <col min="14338" max="14338" width="10.5703125" customWidth="1"/>
    <col min="14417" max="14417" width="9.42578125" customWidth="1"/>
    <col min="14420" max="14420" width="10.42578125" customWidth="1"/>
    <col min="14593" max="14593" width="27" customWidth="1"/>
    <col min="14594" max="14594" width="10.5703125" customWidth="1"/>
    <col min="14673" max="14673" width="9.42578125" customWidth="1"/>
    <col min="14676" max="14676" width="10.42578125" customWidth="1"/>
    <col min="14849" max="14849" width="27" customWidth="1"/>
    <col min="14850" max="14850" width="10.5703125" customWidth="1"/>
    <col min="14929" max="14929" width="9.42578125" customWidth="1"/>
    <col min="14932" max="14932" width="10.42578125" customWidth="1"/>
    <col min="15105" max="15105" width="27" customWidth="1"/>
    <col min="15106" max="15106" width="10.5703125" customWidth="1"/>
    <col min="15185" max="15185" width="9.42578125" customWidth="1"/>
    <col min="15188" max="15188" width="10.42578125" customWidth="1"/>
    <col min="15361" max="15361" width="27" customWidth="1"/>
    <col min="15362" max="15362" width="10.5703125" customWidth="1"/>
    <col min="15441" max="15441" width="9.42578125" customWidth="1"/>
    <col min="15444" max="15444" width="10.42578125" customWidth="1"/>
    <col min="15617" max="15617" width="27" customWidth="1"/>
    <col min="15618" max="15618" width="10.5703125" customWidth="1"/>
    <col min="15697" max="15697" width="9.42578125" customWidth="1"/>
    <col min="15700" max="15700" width="10.42578125" customWidth="1"/>
    <col min="15873" max="15873" width="27" customWidth="1"/>
    <col min="15874" max="15874" width="10.5703125" customWidth="1"/>
    <col min="15953" max="15953" width="9.42578125" customWidth="1"/>
    <col min="15956" max="15956" width="10.42578125" customWidth="1"/>
    <col min="16129" max="16129" width="27" customWidth="1"/>
    <col min="16130" max="16130" width="10.5703125" customWidth="1"/>
    <col min="16209" max="16209" width="9.42578125" customWidth="1"/>
    <col min="16212" max="16212" width="10.42578125" customWidth="1"/>
  </cols>
  <sheetData>
    <row r="1" spans="1:86" s="2" customFormat="1" x14ac:dyDescent="0.25">
      <c r="A1" s="1"/>
      <c r="B1" s="1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4"/>
      <c r="Z1" s="4"/>
      <c r="AA1" s="4"/>
      <c r="AB1" s="4"/>
      <c r="AC1" s="4"/>
      <c r="AD1" s="4"/>
      <c r="AE1" s="4"/>
      <c r="AF1" s="5"/>
      <c r="AG1" s="5"/>
      <c r="AH1" s="5"/>
      <c r="AI1" s="5"/>
      <c r="AJ1" s="5"/>
      <c r="AK1" s="5"/>
      <c r="AL1" s="5"/>
      <c r="AM1" s="6"/>
      <c r="AN1" s="6"/>
      <c r="CC1" s="2" t="s">
        <v>0</v>
      </c>
      <c r="CD1" s="2" t="s">
        <v>1</v>
      </c>
      <c r="CE1" s="2" t="s">
        <v>2</v>
      </c>
      <c r="CF1" s="2" t="s">
        <v>3</v>
      </c>
      <c r="CG1" s="2" t="s">
        <v>4</v>
      </c>
      <c r="CH1" s="2" t="s">
        <v>5</v>
      </c>
    </row>
    <row r="2" spans="1:86" s="2" customFormat="1" x14ac:dyDescent="0.25">
      <c r="A2" s="1"/>
      <c r="B2" s="1"/>
      <c r="E2" s="3">
        <v>1</v>
      </c>
      <c r="F2" s="3">
        <v>2</v>
      </c>
      <c r="G2" s="3">
        <v>3</v>
      </c>
      <c r="H2" s="3">
        <v>4</v>
      </c>
      <c r="I2" s="3">
        <v>5</v>
      </c>
      <c r="J2" s="3">
        <v>6</v>
      </c>
      <c r="K2" s="3">
        <v>7</v>
      </c>
      <c r="L2" s="3">
        <v>8</v>
      </c>
      <c r="M2" s="3">
        <v>9</v>
      </c>
      <c r="N2" s="3">
        <v>10</v>
      </c>
      <c r="O2" s="3">
        <v>11</v>
      </c>
      <c r="P2" s="3">
        <v>12</v>
      </c>
      <c r="Q2" s="3">
        <v>13</v>
      </c>
      <c r="R2" s="3">
        <v>14</v>
      </c>
      <c r="S2" s="3">
        <v>15</v>
      </c>
      <c r="T2" s="3">
        <v>16</v>
      </c>
      <c r="U2" s="3">
        <v>17</v>
      </c>
      <c r="V2" s="3">
        <v>18</v>
      </c>
      <c r="W2" s="3">
        <v>19</v>
      </c>
      <c r="X2" s="3">
        <v>20</v>
      </c>
      <c r="Y2" s="4">
        <v>21</v>
      </c>
      <c r="Z2" s="4">
        <v>22</v>
      </c>
      <c r="AA2" s="4">
        <v>23</v>
      </c>
      <c r="AB2" s="4">
        <v>24</v>
      </c>
      <c r="AC2" s="4">
        <v>25</v>
      </c>
      <c r="AD2" s="4">
        <v>26</v>
      </c>
      <c r="AE2" s="4">
        <v>27</v>
      </c>
      <c r="AF2" s="5">
        <v>28</v>
      </c>
      <c r="AG2" s="5">
        <v>29</v>
      </c>
      <c r="AH2" s="5">
        <v>30</v>
      </c>
      <c r="AI2" s="5">
        <v>31</v>
      </c>
      <c r="AJ2" s="5">
        <v>32</v>
      </c>
      <c r="AK2" s="5">
        <v>33</v>
      </c>
      <c r="AL2" s="5">
        <v>34</v>
      </c>
      <c r="AM2" s="6">
        <v>35</v>
      </c>
      <c r="AN2" s="6">
        <v>36</v>
      </c>
      <c r="AO2" s="7">
        <v>35</v>
      </c>
      <c r="AP2" s="7">
        <v>36</v>
      </c>
      <c r="AQ2" s="7"/>
      <c r="AR2" s="2" t="s">
        <v>6</v>
      </c>
      <c r="AS2" s="2" t="s">
        <v>7</v>
      </c>
      <c r="AT2" s="2" t="s">
        <v>8</v>
      </c>
      <c r="AU2" s="2" t="s">
        <v>9</v>
      </c>
      <c r="AV2" s="2" t="s">
        <v>10</v>
      </c>
      <c r="AW2" s="2" t="s">
        <v>11</v>
      </c>
      <c r="AX2" s="2" t="s">
        <v>12</v>
      </c>
      <c r="AY2" s="2" t="s">
        <v>13</v>
      </c>
      <c r="AZ2" s="2" t="s">
        <v>14</v>
      </c>
      <c r="BA2" s="2" t="s">
        <v>15</v>
      </c>
      <c r="BB2" s="2" t="s">
        <v>16</v>
      </c>
      <c r="BC2" s="2" t="s">
        <v>17</v>
      </c>
      <c r="BD2" s="2" t="s">
        <v>18</v>
      </c>
      <c r="BE2" s="2" t="s">
        <v>19</v>
      </c>
      <c r="BF2" s="2" t="s">
        <v>20</v>
      </c>
      <c r="BG2" s="2" t="s">
        <v>21</v>
      </c>
      <c r="BH2" s="2" t="s">
        <v>22</v>
      </c>
      <c r="BI2" s="2" t="s">
        <v>23</v>
      </c>
      <c r="BJ2" s="2" t="s">
        <v>24</v>
      </c>
      <c r="BK2" s="2" t="s">
        <v>25</v>
      </c>
      <c r="BL2" s="2" t="s">
        <v>26</v>
      </c>
      <c r="BM2" s="2" t="s">
        <v>27</v>
      </c>
      <c r="BN2" s="2" t="s">
        <v>28</v>
      </c>
      <c r="BO2" s="2" t="s">
        <v>29</v>
      </c>
      <c r="BP2" s="2" t="s">
        <v>30</v>
      </c>
      <c r="BQ2" s="2" t="s">
        <v>31</v>
      </c>
      <c r="BR2" s="2" t="s">
        <v>32</v>
      </c>
      <c r="BS2" s="2" t="s">
        <v>33</v>
      </c>
      <c r="BT2" s="2" t="s">
        <v>34</v>
      </c>
      <c r="BU2" s="2" t="s">
        <v>35</v>
      </c>
      <c r="BV2" s="2" t="s">
        <v>36</v>
      </c>
      <c r="BW2" s="2" t="s">
        <v>37</v>
      </c>
      <c r="BX2" s="2" t="s">
        <v>38</v>
      </c>
      <c r="BY2" s="2" t="s">
        <v>39</v>
      </c>
      <c r="BZ2" s="2" t="s">
        <v>40</v>
      </c>
      <c r="CC2" s="2" t="s">
        <v>41</v>
      </c>
      <c r="CD2" s="2" t="s">
        <v>42</v>
      </c>
      <c r="CE2" s="2" t="s">
        <v>43</v>
      </c>
      <c r="CF2" s="2" t="s">
        <v>44</v>
      </c>
      <c r="CG2" s="2" t="s">
        <v>45</v>
      </c>
      <c r="CH2" s="2" t="s">
        <v>46</v>
      </c>
    </row>
    <row r="3" spans="1:86" s="2" customFormat="1" ht="15.75" thickBot="1" x14ac:dyDescent="0.3">
      <c r="A3" s="8" t="s">
        <v>47</v>
      </c>
      <c r="B3" s="8"/>
      <c r="C3" s="9"/>
      <c r="E3" s="3" t="s">
        <v>48</v>
      </c>
      <c r="F3" s="3" t="s">
        <v>49</v>
      </c>
      <c r="G3" s="3" t="s">
        <v>50</v>
      </c>
      <c r="H3" s="3" t="s">
        <v>51</v>
      </c>
      <c r="I3" s="3" t="s">
        <v>52</v>
      </c>
      <c r="J3" s="3" t="s">
        <v>53</v>
      </c>
      <c r="K3" s="3" t="s">
        <v>54</v>
      </c>
      <c r="L3" s="3" t="s">
        <v>55</v>
      </c>
      <c r="M3" s="3" t="s">
        <v>56</v>
      </c>
      <c r="N3" s="3" t="s">
        <v>57</v>
      </c>
      <c r="O3" s="3" t="s">
        <v>58</v>
      </c>
      <c r="P3" s="3" t="s">
        <v>59</v>
      </c>
      <c r="Q3" s="3" t="s">
        <v>60</v>
      </c>
      <c r="R3" s="3" t="s">
        <v>61</v>
      </c>
      <c r="S3" s="3" t="s">
        <v>62</v>
      </c>
      <c r="T3" s="3" t="s">
        <v>63</v>
      </c>
      <c r="U3" s="3" t="s">
        <v>64</v>
      </c>
      <c r="V3" s="3" t="s">
        <v>65</v>
      </c>
      <c r="W3" s="3" t="s">
        <v>66</v>
      </c>
      <c r="X3" s="3" t="s">
        <v>67</v>
      </c>
      <c r="Y3" s="4" t="s">
        <v>68</v>
      </c>
      <c r="Z3" s="4" t="s">
        <v>69</v>
      </c>
      <c r="AA3" s="4" t="s">
        <v>70</v>
      </c>
      <c r="AB3" s="4" t="s">
        <v>71</v>
      </c>
      <c r="AC3" s="4" t="s">
        <v>72</v>
      </c>
      <c r="AD3" s="4" t="s">
        <v>73</v>
      </c>
      <c r="AE3" s="4" t="s">
        <v>74</v>
      </c>
      <c r="AF3" s="5" t="s">
        <v>75</v>
      </c>
      <c r="AG3" s="5" t="s">
        <v>76</v>
      </c>
      <c r="AH3" s="5" t="s">
        <v>77</v>
      </c>
      <c r="AI3" s="5" t="s">
        <v>78</v>
      </c>
      <c r="AJ3" s="5" t="s">
        <v>79</v>
      </c>
      <c r="AK3" s="5" t="s">
        <v>80</v>
      </c>
      <c r="AL3" s="5" t="s">
        <v>81</v>
      </c>
      <c r="AM3" s="6" t="s">
        <v>82</v>
      </c>
      <c r="AN3" s="6" t="s">
        <v>83</v>
      </c>
      <c r="AO3" s="94"/>
      <c r="AP3" s="95"/>
      <c r="AQ3" s="10"/>
      <c r="AR3" s="3">
        <v>2</v>
      </c>
      <c r="AS3" s="3">
        <v>3</v>
      </c>
      <c r="AT3" s="3">
        <v>4</v>
      </c>
      <c r="AU3" s="3">
        <v>5</v>
      </c>
      <c r="AV3" s="3">
        <v>6</v>
      </c>
      <c r="AW3" s="3">
        <v>7</v>
      </c>
      <c r="AX3" s="3">
        <v>8</v>
      </c>
      <c r="AY3" s="3">
        <v>9</v>
      </c>
      <c r="AZ3" s="3">
        <v>10</v>
      </c>
      <c r="BA3" s="3">
        <v>11</v>
      </c>
      <c r="BB3" s="3">
        <v>12</v>
      </c>
      <c r="BC3" s="3">
        <v>13</v>
      </c>
      <c r="BD3" s="3">
        <v>14</v>
      </c>
      <c r="BE3" s="3">
        <v>15</v>
      </c>
      <c r="BF3" s="3">
        <v>16</v>
      </c>
      <c r="BG3" s="3">
        <v>17</v>
      </c>
      <c r="BH3" s="3">
        <v>18</v>
      </c>
      <c r="BI3" s="3">
        <v>19</v>
      </c>
      <c r="BJ3" s="3">
        <v>20</v>
      </c>
      <c r="BK3" s="4">
        <v>21</v>
      </c>
      <c r="BL3" s="4">
        <v>22</v>
      </c>
      <c r="BM3" s="4">
        <v>23</v>
      </c>
      <c r="BN3" s="4">
        <v>24</v>
      </c>
      <c r="BO3" s="4">
        <v>25</v>
      </c>
      <c r="BP3" s="4">
        <v>26</v>
      </c>
      <c r="BQ3" s="4">
        <v>27</v>
      </c>
      <c r="BR3" s="5">
        <v>28</v>
      </c>
      <c r="BS3" s="5">
        <v>29</v>
      </c>
      <c r="BT3" s="5">
        <v>30</v>
      </c>
      <c r="BU3" s="5">
        <v>31</v>
      </c>
      <c r="BV3" s="5">
        <v>32</v>
      </c>
      <c r="BW3" s="5">
        <v>33</v>
      </c>
      <c r="BX3" s="5">
        <v>34</v>
      </c>
      <c r="BY3" s="6">
        <v>35</v>
      </c>
      <c r="BZ3" s="6">
        <v>36</v>
      </c>
      <c r="CC3" s="2" t="s">
        <v>84</v>
      </c>
      <c r="CD3" s="2" t="s">
        <v>85</v>
      </c>
      <c r="CE3" s="2" t="s">
        <v>86</v>
      </c>
      <c r="CF3" s="2" t="s">
        <v>87</v>
      </c>
      <c r="CG3" s="2" t="s">
        <v>88</v>
      </c>
      <c r="CH3" s="2" t="s">
        <v>89</v>
      </c>
    </row>
    <row r="4" spans="1:86" s="2" customFormat="1" x14ac:dyDescent="0.25">
      <c r="A4" s="11" t="s">
        <v>90</v>
      </c>
      <c r="B4" s="11"/>
      <c r="C4" s="12" t="s">
        <v>91</v>
      </c>
      <c r="D4" s="2">
        <v>1</v>
      </c>
      <c r="E4" s="3">
        <v>120</v>
      </c>
      <c r="F4" s="3">
        <v>121</v>
      </c>
      <c r="G4" s="3">
        <v>8</v>
      </c>
      <c r="H4" s="3">
        <v>20</v>
      </c>
      <c r="I4" s="3">
        <v>22</v>
      </c>
      <c r="J4" s="3">
        <v>34</v>
      </c>
      <c r="K4" s="3">
        <v>38</v>
      </c>
      <c r="L4" s="3">
        <v>34</v>
      </c>
      <c r="M4" s="3">
        <v>48</v>
      </c>
      <c r="N4" s="3">
        <v>37</v>
      </c>
      <c r="O4" s="3">
        <v>16</v>
      </c>
      <c r="P4" s="3">
        <v>15</v>
      </c>
      <c r="Q4" s="3">
        <v>47</v>
      </c>
      <c r="R4" s="5">
        <v>44</v>
      </c>
      <c r="S4" s="5">
        <v>56</v>
      </c>
      <c r="T4" s="3">
        <v>75</v>
      </c>
      <c r="U4" s="3">
        <v>5</v>
      </c>
      <c r="V4" s="3">
        <v>80</v>
      </c>
      <c r="W4" s="3">
        <v>28</v>
      </c>
      <c r="X4" s="3">
        <v>11</v>
      </c>
      <c r="Y4" s="3">
        <v>11</v>
      </c>
      <c r="Z4" s="3">
        <v>9</v>
      </c>
      <c r="AA4" s="4">
        <v>24</v>
      </c>
      <c r="AB4" s="4">
        <v>37</v>
      </c>
      <c r="AC4" s="4">
        <v>38</v>
      </c>
      <c r="AD4" s="4">
        <v>47</v>
      </c>
      <c r="AE4" s="4">
        <v>24</v>
      </c>
      <c r="AF4" s="4">
        <v>62</v>
      </c>
      <c r="AG4" s="4">
        <v>10</v>
      </c>
      <c r="AH4" s="5">
        <v>14</v>
      </c>
      <c r="AI4" s="5">
        <v>6</v>
      </c>
      <c r="AJ4" s="5">
        <v>14</v>
      </c>
      <c r="AK4" s="5">
        <v>5</v>
      </c>
      <c r="AL4" s="5">
        <v>11</v>
      </c>
      <c r="AM4" s="6">
        <v>68</v>
      </c>
      <c r="AN4" s="6">
        <v>19</v>
      </c>
      <c r="AO4" s="2">
        <f>RADIANS(AM4)</f>
        <v>1.1868238913561442</v>
      </c>
      <c r="AP4" s="2">
        <f>RADIANS(AN4)</f>
        <v>0.33161255787892263</v>
      </c>
      <c r="AR4" s="13">
        <f>(F4/E4)</f>
        <v>1.0083333333333333</v>
      </c>
      <c r="AS4" s="13">
        <f>(G4/E4)</f>
        <v>6.6666666666666666E-2</v>
      </c>
      <c r="AT4" s="13">
        <f>(H4/E4)</f>
        <v>0.16666666666666666</v>
      </c>
      <c r="AU4" s="13">
        <f>(I4/E4)</f>
        <v>0.18333333333333332</v>
      </c>
      <c r="AV4" s="13">
        <f>(J4/E4)</f>
        <v>0.28333333333333333</v>
      </c>
      <c r="AW4" s="13">
        <f>(K4/E4)</f>
        <v>0.31666666666666665</v>
      </c>
      <c r="AX4" s="13">
        <f>(L4/E4)</f>
        <v>0.28333333333333333</v>
      </c>
      <c r="AY4" s="13">
        <f>(M4/E4)</f>
        <v>0.4</v>
      </c>
      <c r="AZ4" s="13">
        <f>(N4/E4)</f>
        <v>0.30833333333333335</v>
      </c>
      <c r="BA4" s="13">
        <f>(O4/E4)</f>
        <v>0.13333333333333333</v>
      </c>
      <c r="BB4" s="13">
        <f>(P4/E4)</f>
        <v>0.125</v>
      </c>
      <c r="BC4" s="13">
        <f>(Q4/E4)</f>
        <v>0.39166666666666666</v>
      </c>
      <c r="BD4" s="13">
        <f>(R4/E4)</f>
        <v>0.36666666666666664</v>
      </c>
      <c r="BE4" s="13">
        <f>(S4/E4)</f>
        <v>0.46666666666666667</v>
      </c>
      <c r="BF4" s="13">
        <f>(T4/E4)</f>
        <v>0.625</v>
      </c>
      <c r="BG4" s="13">
        <f>(U4/E4)</f>
        <v>4.1666666666666664E-2</v>
      </c>
      <c r="BH4" s="13">
        <f>(V4/E4)</f>
        <v>0.66666666666666663</v>
      </c>
      <c r="BI4" s="13">
        <f>(W4/E4)</f>
        <v>0.23333333333333334</v>
      </c>
      <c r="BJ4" s="13">
        <f>(X4/E4)</f>
        <v>9.166666666666666E-2</v>
      </c>
      <c r="BK4" s="13">
        <f>(Y4/E4)</f>
        <v>9.166666666666666E-2</v>
      </c>
      <c r="BL4" s="13">
        <f>(Z4/E4)</f>
        <v>7.4999999999999997E-2</v>
      </c>
      <c r="BM4" s="13">
        <f>(AA4/E4)</f>
        <v>0.2</v>
      </c>
      <c r="BN4" s="13">
        <f>(AB4/E4)</f>
        <v>0.30833333333333335</v>
      </c>
      <c r="BO4" s="13">
        <f>(AC4/E4)</f>
        <v>0.31666666666666665</v>
      </c>
      <c r="BP4" s="13">
        <f>(AD4/E4)</f>
        <v>0.39166666666666666</v>
      </c>
      <c r="BQ4" s="13">
        <f>(AE4/E4)</f>
        <v>0.2</v>
      </c>
      <c r="BR4" s="13">
        <f>(AF4/E4)</f>
        <v>0.51666666666666672</v>
      </c>
      <c r="BS4" s="13">
        <f>(AG4/E4)</f>
        <v>8.3333333333333329E-2</v>
      </c>
      <c r="BT4" s="13">
        <f>(AH4/E4)</f>
        <v>0.11666666666666667</v>
      </c>
      <c r="BU4" s="13">
        <f>(AI4/E4)</f>
        <v>0.05</v>
      </c>
      <c r="BV4" s="13">
        <f>(AJ4/E4)</f>
        <v>0.11666666666666667</v>
      </c>
      <c r="BW4" s="13">
        <f>(AK4/E4)</f>
        <v>4.1666666666666664E-2</v>
      </c>
      <c r="BX4" s="13">
        <f>(AL4/E4)</f>
        <v>9.166666666666666E-2</v>
      </c>
      <c r="BY4" s="2">
        <v>1.1868238913561442</v>
      </c>
      <c r="BZ4" s="2">
        <v>0.33161255787892263</v>
      </c>
      <c r="CA4" s="2">
        <v>1</v>
      </c>
      <c r="CC4" s="2">
        <f>(BO4/BN4)</f>
        <v>1.027027027027027</v>
      </c>
      <c r="CD4" s="2">
        <f>(BO4/BQ4)</f>
        <v>1.5833333333333333</v>
      </c>
      <c r="CE4" s="2">
        <f>(BC4/BD4)</f>
        <v>1.0681818181818183</v>
      </c>
      <c r="CF4" s="2">
        <f>(BE4/BF4)</f>
        <v>0.7466666666666667</v>
      </c>
      <c r="CG4" s="2">
        <f>(AX4/0.5)</f>
        <v>0.56666666666666665</v>
      </c>
      <c r="CH4" s="2">
        <f>(BF4/0.5)</f>
        <v>1.25</v>
      </c>
    </row>
    <row r="5" spans="1:86" s="2" customFormat="1" x14ac:dyDescent="0.25">
      <c r="A5" s="1" t="s">
        <v>90</v>
      </c>
      <c r="B5" s="1"/>
      <c r="C5" s="12" t="s">
        <v>91</v>
      </c>
      <c r="D5" s="2">
        <v>2</v>
      </c>
      <c r="E5" s="3">
        <v>132</v>
      </c>
      <c r="F5" s="3">
        <v>134</v>
      </c>
      <c r="G5" s="3">
        <v>9</v>
      </c>
      <c r="H5" s="3">
        <v>19</v>
      </c>
      <c r="I5" s="3">
        <v>22</v>
      </c>
      <c r="J5" s="3">
        <v>28</v>
      </c>
      <c r="K5" s="3">
        <v>36</v>
      </c>
      <c r="L5" s="3">
        <v>41</v>
      </c>
      <c r="M5" s="3">
        <v>48</v>
      </c>
      <c r="N5" s="3">
        <v>25</v>
      </c>
      <c r="O5" s="3">
        <v>24</v>
      </c>
      <c r="P5" s="3">
        <v>10</v>
      </c>
      <c r="Q5" s="3">
        <v>42</v>
      </c>
      <c r="R5" s="5">
        <v>41</v>
      </c>
      <c r="S5" s="5">
        <v>61</v>
      </c>
      <c r="T5" s="3">
        <v>79</v>
      </c>
      <c r="U5" s="3">
        <v>9</v>
      </c>
      <c r="V5" s="3">
        <v>82</v>
      </c>
      <c r="W5" s="3">
        <v>25</v>
      </c>
      <c r="X5" s="3">
        <v>2</v>
      </c>
      <c r="Y5" s="3">
        <v>13</v>
      </c>
      <c r="Z5" s="3">
        <v>2</v>
      </c>
      <c r="AA5" s="4">
        <v>30</v>
      </c>
      <c r="AB5" s="4">
        <v>24</v>
      </c>
      <c r="AC5" s="4">
        <v>42</v>
      </c>
      <c r="AD5" s="4">
        <v>52</v>
      </c>
      <c r="AE5" s="4">
        <v>20</v>
      </c>
      <c r="AF5" s="4">
        <v>59</v>
      </c>
      <c r="AG5" s="4">
        <v>6</v>
      </c>
      <c r="AH5" s="5">
        <v>12</v>
      </c>
      <c r="AI5" s="5">
        <v>4</v>
      </c>
      <c r="AJ5" s="5">
        <v>14</v>
      </c>
      <c r="AK5" s="5">
        <v>5</v>
      </c>
      <c r="AL5" s="5">
        <v>13</v>
      </c>
      <c r="AM5" s="6">
        <v>51</v>
      </c>
      <c r="AN5" s="6">
        <v>18</v>
      </c>
      <c r="AO5" s="2">
        <f t="shared" ref="AO5:AP53" si="0">RADIANS(AM5)</f>
        <v>0.89011791851710809</v>
      </c>
      <c r="AP5" s="2">
        <f t="shared" si="0"/>
        <v>0.31415926535897931</v>
      </c>
      <c r="AR5" s="13">
        <f t="shared" ref="AR5:AR53" si="1">(F5/E5)</f>
        <v>1.0151515151515151</v>
      </c>
      <c r="AS5" s="13">
        <f t="shared" ref="AS5:AS53" si="2">(G5/E5)</f>
        <v>6.8181818181818177E-2</v>
      </c>
      <c r="AT5" s="13">
        <f t="shared" ref="AT5:AT53" si="3">(H5/E5)</f>
        <v>0.14393939393939395</v>
      </c>
      <c r="AU5" s="13">
        <f t="shared" ref="AU5:AU53" si="4">(I5/E5)</f>
        <v>0.16666666666666666</v>
      </c>
      <c r="AV5" s="13">
        <f t="shared" ref="AV5:AV53" si="5">(J5/E5)</f>
        <v>0.21212121212121213</v>
      </c>
      <c r="AW5" s="13">
        <f t="shared" ref="AW5:AW53" si="6">(K5/E5)</f>
        <v>0.27272727272727271</v>
      </c>
      <c r="AX5" s="13">
        <f t="shared" ref="AX5:AX53" si="7">(L5/E5)</f>
        <v>0.31060606060606061</v>
      </c>
      <c r="AY5" s="13">
        <f>(M5/E5)</f>
        <v>0.36363636363636365</v>
      </c>
      <c r="AZ5" s="13">
        <f t="shared" ref="AZ5:AZ53" si="8">(N5/E5)</f>
        <v>0.18939393939393939</v>
      </c>
      <c r="BA5" s="13">
        <f t="shared" ref="BA5:BA53" si="9">(O5/E5)</f>
        <v>0.18181818181818182</v>
      </c>
      <c r="BB5" s="13">
        <f t="shared" ref="BB5:BB53" si="10">(P5/E5)</f>
        <v>7.575757575757576E-2</v>
      </c>
      <c r="BC5" s="13">
        <f t="shared" ref="BC5:BC53" si="11">(Q5/E5)</f>
        <v>0.31818181818181818</v>
      </c>
      <c r="BD5" s="13">
        <f t="shared" ref="BD5:BD53" si="12">(R5/E5)</f>
        <v>0.31060606060606061</v>
      </c>
      <c r="BE5" s="13">
        <f t="shared" ref="BE5:BE53" si="13">(S5/E5)</f>
        <v>0.4621212121212121</v>
      </c>
      <c r="BF5" s="13">
        <f t="shared" ref="BF5:BF53" si="14">(T5/E5)</f>
        <v>0.59848484848484851</v>
      </c>
      <c r="BG5" s="13">
        <f t="shared" ref="BG5:BG53" si="15">(U5/E5)</f>
        <v>6.8181818181818177E-2</v>
      </c>
      <c r="BH5" s="13">
        <f t="shared" ref="BH5:BH53" si="16">(V5/E5)</f>
        <v>0.62121212121212122</v>
      </c>
      <c r="BI5" s="13">
        <f t="shared" ref="BI5:BI53" si="17">(W5/E5)</f>
        <v>0.18939393939393939</v>
      </c>
      <c r="BJ5" s="13">
        <f t="shared" ref="BJ5:BJ53" si="18">(X5/E5)</f>
        <v>1.5151515151515152E-2</v>
      </c>
      <c r="BK5" s="13">
        <f t="shared" ref="BK5:BK53" si="19">(Y5/E5)</f>
        <v>9.8484848484848481E-2</v>
      </c>
      <c r="BL5" s="13">
        <f t="shared" ref="BL5:BL53" si="20">(Z5/E5)</f>
        <v>1.5151515151515152E-2</v>
      </c>
      <c r="BM5" s="13">
        <f t="shared" ref="BM5:BM53" si="21">(AA5/E5)</f>
        <v>0.22727272727272727</v>
      </c>
      <c r="BN5" s="13">
        <f t="shared" ref="BN5:BN53" si="22">(AB5/E5)</f>
        <v>0.18181818181818182</v>
      </c>
      <c r="BO5" s="13">
        <f t="shared" ref="BO5:BO53" si="23">(AC5/E5)</f>
        <v>0.31818181818181818</v>
      </c>
      <c r="BP5" s="13">
        <f t="shared" ref="BP5:BP53" si="24">(AD5/E5)</f>
        <v>0.39393939393939392</v>
      </c>
      <c r="BQ5" s="13">
        <f t="shared" ref="BQ5:BQ53" si="25">(AE5/E5)</f>
        <v>0.15151515151515152</v>
      </c>
      <c r="BR5" s="13">
        <f t="shared" ref="BR5:BR53" si="26">(AF5/E5)</f>
        <v>0.44696969696969696</v>
      </c>
      <c r="BS5" s="13">
        <f t="shared" ref="BS5:BS53" si="27">(AG5/E5)</f>
        <v>4.5454545454545456E-2</v>
      </c>
      <c r="BT5" s="13">
        <f t="shared" ref="BT5:BT53" si="28">(AH5/E5)</f>
        <v>9.0909090909090912E-2</v>
      </c>
      <c r="BU5" s="13">
        <f t="shared" ref="BU5:BU53" si="29">(AI5/E5)</f>
        <v>3.0303030303030304E-2</v>
      </c>
      <c r="BV5" s="13">
        <f t="shared" ref="BV5:BV53" si="30">(AJ5/E5)</f>
        <v>0.10606060606060606</v>
      </c>
      <c r="BW5" s="13">
        <f t="shared" ref="BW5:BW53" si="31">(AK5/E5)</f>
        <v>3.787878787878788E-2</v>
      </c>
      <c r="BX5" s="13">
        <f t="shared" ref="BX5:BX53" si="32">(AL5/E5)</f>
        <v>9.8484848484848481E-2</v>
      </c>
      <c r="BY5" s="2">
        <v>0.89011791851710809</v>
      </c>
      <c r="BZ5" s="2">
        <v>0.31415926535897931</v>
      </c>
      <c r="CA5" s="2">
        <v>2</v>
      </c>
      <c r="CC5" s="2">
        <f t="shared" ref="CC5:CC53" si="33">(BO5/BN5)</f>
        <v>1.75</v>
      </c>
      <c r="CD5" s="2">
        <f t="shared" ref="CD5:CD53" si="34">(BO5/BQ5)</f>
        <v>2.1</v>
      </c>
      <c r="CE5" s="2">
        <f t="shared" ref="CE5:CE53" si="35">(BC5/BD5)</f>
        <v>1.024390243902439</v>
      </c>
      <c r="CF5" s="2">
        <f t="shared" ref="CF5:CF53" si="36">(BE5/BF5)</f>
        <v>0.77215189873417711</v>
      </c>
      <c r="CG5" s="2">
        <f t="shared" ref="CG5:CG53" si="37">(AX5/0.5)</f>
        <v>0.62121212121212122</v>
      </c>
      <c r="CH5" s="2">
        <f t="shared" ref="CH5:CH53" si="38">(BF5/0.5)</f>
        <v>1.196969696969697</v>
      </c>
    </row>
    <row r="6" spans="1:86" s="2" customFormat="1" x14ac:dyDescent="0.25">
      <c r="A6" s="1" t="s">
        <v>90</v>
      </c>
      <c r="B6" s="1"/>
      <c r="C6" s="12" t="s">
        <v>91</v>
      </c>
      <c r="D6" s="2">
        <v>3</v>
      </c>
      <c r="E6" s="3">
        <v>123</v>
      </c>
      <c r="F6" s="3">
        <v>125</v>
      </c>
      <c r="G6" s="3">
        <v>8</v>
      </c>
      <c r="H6" s="3">
        <v>20</v>
      </c>
      <c r="I6" s="3">
        <v>21.5</v>
      </c>
      <c r="J6" s="3">
        <v>28</v>
      </c>
      <c r="K6" s="3">
        <v>30</v>
      </c>
      <c r="L6" s="3">
        <v>38</v>
      </c>
      <c r="M6" s="3">
        <v>31</v>
      </c>
      <c r="N6" s="3">
        <v>19</v>
      </c>
      <c r="O6" s="3">
        <v>12</v>
      </c>
      <c r="P6" s="3">
        <v>9</v>
      </c>
      <c r="Q6" s="3">
        <v>40</v>
      </c>
      <c r="R6" s="5">
        <v>37</v>
      </c>
      <c r="S6" s="5">
        <v>56</v>
      </c>
      <c r="T6" s="3">
        <v>72</v>
      </c>
      <c r="U6" s="3">
        <v>3</v>
      </c>
      <c r="V6" s="3">
        <v>103</v>
      </c>
      <c r="W6" s="3">
        <v>46</v>
      </c>
      <c r="X6" s="3">
        <v>8</v>
      </c>
      <c r="Y6" s="3">
        <v>16</v>
      </c>
      <c r="Z6" s="3">
        <v>1</v>
      </c>
      <c r="AA6" s="4">
        <v>24</v>
      </c>
      <c r="AB6" s="4">
        <v>23</v>
      </c>
      <c r="AC6" s="4">
        <v>48</v>
      </c>
      <c r="AD6" s="4">
        <v>37</v>
      </c>
      <c r="AE6" s="4">
        <v>19</v>
      </c>
      <c r="AF6" s="4">
        <v>50</v>
      </c>
      <c r="AG6" s="4">
        <v>6</v>
      </c>
      <c r="AH6" s="5">
        <v>10</v>
      </c>
      <c r="AI6" s="5">
        <v>5</v>
      </c>
      <c r="AJ6" s="5">
        <v>10</v>
      </c>
      <c r="AK6" s="5">
        <v>4</v>
      </c>
      <c r="AL6" s="5">
        <v>8</v>
      </c>
      <c r="AM6" s="6">
        <v>71</v>
      </c>
      <c r="AN6" s="6">
        <v>14</v>
      </c>
      <c r="AO6" s="2">
        <f t="shared" si="0"/>
        <v>1.2391837689159739</v>
      </c>
      <c r="AP6" s="2">
        <f t="shared" si="0"/>
        <v>0.24434609527920614</v>
      </c>
      <c r="AR6" s="13">
        <f t="shared" si="1"/>
        <v>1.0162601626016261</v>
      </c>
      <c r="AS6" s="13">
        <f t="shared" si="2"/>
        <v>6.5040650406504072E-2</v>
      </c>
      <c r="AT6" s="13">
        <f t="shared" si="3"/>
        <v>0.16260162601626016</v>
      </c>
      <c r="AU6" s="13">
        <f t="shared" si="4"/>
        <v>0.17479674796747968</v>
      </c>
      <c r="AV6" s="13">
        <f t="shared" si="5"/>
        <v>0.22764227642276422</v>
      </c>
      <c r="AW6" s="13">
        <f t="shared" si="6"/>
        <v>0.24390243902439024</v>
      </c>
      <c r="AX6" s="13">
        <f t="shared" si="7"/>
        <v>0.30894308943089432</v>
      </c>
      <c r="AY6" s="13">
        <f t="shared" ref="AY6:AY53" si="39">(M6/E6)</f>
        <v>0.25203252032520324</v>
      </c>
      <c r="AZ6" s="13">
        <f t="shared" si="8"/>
        <v>0.15447154471544716</v>
      </c>
      <c r="BA6" s="13">
        <f t="shared" si="9"/>
        <v>9.7560975609756101E-2</v>
      </c>
      <c r="BB6" s="13">
        <f t="shared" si="10"/>
        <v>7.3170731707317069E-2</v>
      </c>
      <c r="BC6" s="13">
        <f t="shared" si="11"/>
        <v>0.32520325203252032</v>
      </c>
      <c r="BD6" s="13">
        <f t="shared" si="12"/>
        <v>0.30081300813008133</v>
      </c>
      <c r="BE6" s="13">
        <f t="shared" si="13"/>
        <v>0.45528455284552843</v>
      </c>
      <c r="BF6" s="13">
        <f t="shared" si="14"/>
        <v>0.58536585365853655</v>
      </c>
      <c r="BG6" s="13">
        <f t="shared" si="15"/>
        <v>2.4390243902439025E-2</v>
      </c>
      <c r="BH6" s="13">
        <f t="shared" si="16"/>
        <v>0.83739837398373984</v>
      </c>
      <c r="BI6" s="13">
        <f t="shared" si="17"/>
        <v>0.37398373983739835</v>
      </c>
      <c r="BJ6" s="13">
        <f t="shared" si="18"/>
        <v>6.5040650406504072E-2</v>
      </c>
      <c r="BK6" s="13">
        <f t="shared" si="19"/>
        <v>0.13008130081300814</v>
      </c>
      <c r="BL6" s="13">
        <f t="shared" si="20"/>
        <v>8.130081300813009E-3</v>
      </c>
      <c r="BM6" s="13">
        <f t="shared" si="21"/>
        <v>0.1951219512195122</v>
      </c>
      <c r="BN6" s="13">
        <f t="shared" si="22"/>
        <v>0.18699186991869918</v>
      </c>
      <c r="BO6" s="13">
        <f t="shared" si="23"/>
        <v>0.3902439024390244</v>
      </c>
      <c r="BP6" s="13">
        <f t="shared" si="24"/>
        <v>0.30081300813008133</v>
      </c>
      <c r="BQ6" s="13">
        <f t="shared" si="25"/>
        <v>0.15447154471544716</v>
      </c>
      <c r="BR6" s="13">
        <f t="shared" si="26"/>
        <v>0.4065040650406504</v>
      </c>
      <c r="BS6" s="13">
        <f t="shared" si="27"/>
        <v>4.878048780487805E-2</v>
      </c>
      <c r="BT6" s="13">
        <f t="shared" si="28"/>
        <v>8.1300813008130079E-2</v>
      </c>
      <c r="BU6" s="13">
        <f t="shared" si="29"/>
        <v>4.065040650406504E-2</v>
      </c>
      <c r="BV6" s="13">
        <f t="shared" si="30"/>
        <v>8.1300813008130079E-2</v>
      </c>
      <c r="BW6" s="13">
        <f t="shared" si="31"/>
        <v>3.2520325203252036E-2</v>
      </c>
      <c r="BX6" s="13">
        <f t="shared" si="32"/>
        <v>6.5040650406504072E-2</v>
      </c>
      <c r="BY6" s="2">
        <v>1.2391837689159739</v>
      </c>
      <c r="BZ6" s="2">
        <v>0.24434609527920614</v>
      </c>
      <c r="CA6" s="2">
        <v>3</v>
      </c>
      <c r="CC6" s="2">
        <f t="shared" si="33"/>
        <v>2.0869565217391308</v>
      </c>
      <c r="CD6" s="2">
        <f t="shared" si="34"/>
        <v>2.5263157894736841</v>
      </c>
      <c r="CE6" s="2">
        <f t="shared" si="35"/>
        <v>1.0810810810810809</v>
      </c>
      <c r="CF6" s="2">
        <f t="shared" si="36"/>
        <v>0.77777777777777779</v>
      </c>
      <c r="CG6" s="2">
        <f t="shared" si="37"/>
        <v>0.61788617886178865</v>
      </c>
      <c r="CH6" s="2">
        <f t="shared" si="38"/>
        <v>1.1707317073170731</v>
      </c>
    </row>
    <row r="7" spans="1:86" s="2" customFormat="1" x14ac:dyDescent="0.25">
      <c r="A7" s="1" t="s">
        <v>90</v>
      </c>
      <c r="B7" s="1"/>
      <c r="C7" s="12" t="s">
        <v>91</v>
      </c>
      <c r="D7" s="2">
        <v>4</v>
      </c>
      <c r="E7" s="3">
        <v>118</v>
      </c>
      <c r="F7" s="3">
        <v>122</v>
      </c>
      <c r="G7" s="3">
        <v>8</v>
      </c>
      <c r="H7" s="3">
        <v>25</v>
      </c>
      <c r="I7" s="3">
        <v>27</v>
      </c>
      <c r="J7" s="3">
        <v>37</v>
      </c>
      <c r="K7" s="3">
        <v>44</v>
      </c>
      <c r="L7" s="3">
        <v>43</v>
      </c>
      <c r="M7" s="3">
        <v>47</v>
      </c>
      <c r="N7" s="3">
        <v>23</v>
      </c>
      <c r="O7" s="3">
        <v>19</v>
      </c>
      <c r="P7" s="3">
        <v>9</v>
      </c>
      <c r="Q7" s="3">
        <v>46</v>
      </c>
      <c r="R7" s="5">
        <v>42</v>
      </c>
      <c r="S7" s="5">
        <v>52</v>
      </c>
      <c r="T7" s="3">
        <v>75</v>
      </c>
      <c r="U7" s="3">
        <v>7</v>
      </c>
      <c r="V7" s="3">
        <v>82</v>
      </c>
      <c r="W7" s="3">
        <v>18</v>
      </c>
      <c r="X7" s="3">
        <v>4.5</v>
      </c>
      <c r="Y7" s="3">
        <v>8</v>
      </c>
      <c r="Z7" s="3">
        <v>3</v>
      </c>
      <c r="AA7" s="4">
        <v>22</v>
      </c>
      <c r="AB7" s="4">
        <v>21</v>
      </c>
      <c r="AC7" s="4">
        <v>29</v>
      </c>
      <c r="AD7" s="4">
        <v>34</v>
      </c>
      <c r="AE7" s="4">
        <v>17</v>
      </c>
      <c r="AF7" s="4">
        <v>50</v>
      </c>
      <c r="AG7" s="4">
        <v>6</v>
      </c>
      <c r="AH7" s="5">
        <v>11</v>
      </c>
      <c r="AI7" s="5">
        <v>6</v>
      </c>
      <c r="AJ7" s="5">
        <v>14</v>
      </c>
      <c r="AK7" s="5">
        <v>6</v>
      </c>
      <c r="AL7" s="5">
        <v>11</v>
      </c>
      <c r="AM7" s="6">
        <v>59</v>
      </c>
      <c r="AN7" s="6">
        <v>17</v>
      </c>
      <c r="AO7" s="2">
        <f t="shared" si="0"/>
        <v>1.0297442586766545</v>
      </c>
      <c r="AP7" s="2">
        <f t="shared" si="0"/>
        <v>0.29670597283903605</v>
      </c>
      <c r="AR7" s="13">
        <f t="shared" si="1"/>
        <v>1.0338983050847457</v>
      </c>
      <c r="AS7" s="13">
        <f t="shared" si="2"/>
        <v>6.7796610169491525E-2</v>
      </c>
      <c r="AT7" s="13">
        <f t="shared" si="3"/>
        <v>0.21186440677966101</v>
      </c>
      <c r="AU7" s="13">
        <f t="shared" si="4"/>
        <v>0.2288135593220339</v>
      </c>
      <c r="AV7" s="13">
        <f t="shared" si="5"/>
        <v>0.3135593220338983</v>
      </c>
      <c r="AW7" s="13">
        <f t="shared" si="6"/>
        <v>0.3728813559322034</v>
      </c>
      <c r="AX7" s="13">
        <f t="shared" si="7"/>
        <v>0.36440677966101692</v>
      </c>
      <c r="AY7" s="13">
        <f t="shared" si="39"/>
        <v>0.39830508474576271</v>
      </c>
      <c r="AZ7" s="13">
        <f t="shared" si="8"/>
        <v>0.19491525423728814</v>
      </c>
      <c r="BA7" s="13">
        <f t="shared" si="9"/>
        <v>0.16101694915254236</v>
      </c>
      <c r="BB7" s="13">
        <f t="shared" si="10"/>
        <v>7.6271186440677971E-2</v>
      </c>
      <c r="BC7" s="13">
        <f t="shared" si="11"/>
        <v>0.38983050847457629</v>
      </c>
      <c r="BD7" s="13">
        <f t="shared" si="12"/>
        <v>0.3559322033898305</v>
      </c>
      <c r="BE7" s="13">
        <f t="shared" si="13"/>
        <v>0.44067796610169491</v>
      </c>
      <c r="BF7" s="13">
        <f t="shared" si="14"/>
        <v>0.63559322033898302</v>
      </c>
      <c r="BG7" s="13">
        <f t="shared" si="15"/>
        <v>5.9322033898305086E-2</v>
      </c>
      <c r="BH7" s="13">
        <f t="shared" si="16"/>
        <v>0.69491525423728817</v>
      </c>
      <c r="BI7" s="13">
        <f t="shared" si="17"/>
        <v>0.15254237288135594</v>
      </c>
      <c r="BJ7" s="13">
        <f t="shared" si="18"/>
        <v>3.8135593220338986E-2</v>
      </c>
      <c r="BK7" s="13">
        <f t="shared" si="19"/>
        <v>6.7796610169491525E-2</v>
      </c>
      <c r="BL7" s="13">
        <f t="shared" si="20"/>
        <v>2.5423728813559324E-2</v>
      </c>
      <c r="BM7" s="13">
        <f t="shared" si="21"/>
        <v>0.1864406779661017</v>
      </c>
      <c r="BN7" s="13">
        <f t="shared" si="22"/>
        <v>0.17796610169491525</v>
      </c>
      <c r="BO7" s="13">
        <f t="shared" si="23"/>
        <v>0.24576271186440679</v>
      </c>
      <c r="BP7" s="13">
        <f t="shared" si="24"/>
        <v>0.28813559322033899</v>
      </c>
      <c r="BQ7" s="13">
        <f t="shared" si="25"/>
        <v>0.1440677966101695</v>
      </c>
      <c r="BR7" s="13">
        <f t="shared" si="26"/>
        <v>0.42372881355932202</v>
      </c>
      <c r="BS7" s="13">
        <f t="shared" si="27"/>
        <v>5.0847457627118647E-2</v>
      </c>
      <c r="BT7" s="13">
        <f t="shared" si="28"/>
        <v>9.3220338983050849E-2</v>
      </c>
      <c r="BU7" s="13">
        <f t="shared" si="29"/>
        <v>5.0847457627118647E-2</v>
      </c>
      <c r="BV7" s="13">
        <f t="shared" si="30"/>
        <v>0.11864406779661017</v>
      </c>
      <c r="BW7" s="13">
        <f t="shared" si="31"/>
        <v>5.0847457627118647E-2</v>
      </c>
      <c r="BX7" s="13">
        <f t="shared" si="32"/>
        <v>9.3220338983050849E-2</v>
      </c>
      <c r="BY7" s="2">
        <v>1.0297442586766545</v>
      </c>
      <c r="BZ7" s="2">
        <v>0.29670597283903605</v>
      </c>
      <c r="CA7" s="2">
        <v>4</v>
      </c>
      <c r="CC7" s="2">
        <f t="shared" si="33"/>
        <v>1.3809523809523809</v>
      </c>
      <c r="CD7" s="2">
        <f t="shared" si="34"/>
        <v>1.7058823529411764</v>
      </c>
      <c r="CE7" s="2">
        <f t="shared" si="35"/>
        <v>1.0952380952380953</v>
      </c>
      <c r="CF7" s="2">
        <f t="shared" si="36"/>
        <v>0.69333333333333336</v>
      </c>
      <c r="CG7" s="2">
        <f t="shared" si="37"/>
        <v>0.72881355932203384</v>
      </c>
      <c r="CH7" s="2">
        <f t="shared" si="38"/>
        <v>1.271186440677966</v>
      </c>
    </row>
    <row r="8" spans="1:86" s="2" customFormat="1" x14ac:dyDescent="0.25">
      <c r="A8" s="1" t="s">
        <v>90</v>
      </c>
      <c r="B8" s="1"/>
      <c r="C8" s="12" t="s">
        <v>91</v>
      </c>
      <c r="D8" s="2">
        <v>5</v>
      </c>
      <c r="E8" s="3">
        <v>124</v>
      </c>
      <c r="F8" s="3">
        <v>128</v>
      </c>
      <c r="G8" s="3">
        <v>7</v>
      </c>
      <c r="H8" s="3">
        <v>24</v>
      </c>
      <c r="I8" s="3">
        <v>25</v>
      </c>
      <c r="J8" s="3">
        <v>32</v>
      </c>
      <c r="K8" s="3">
        <v>36</v>
      </c>
      <c r="L8" s="3">
        <v>36.5</v>
      </c>
      <c r="M8" s="3">
        <v>39</v>
      </c>
      <c r="N8" s="3">
        <v>28</v>
      </c>
      <c r="O8" s="3">
        <v>23</v>
      </c>
      <c r="P8" s="3">
        <v>16</v>
      </c>
      <c r="Q8" s="3">
        <v>41</v>
      </c>
      <c r="R8" s="5">
        <v>38</v>
      </c>
      <c r="S8" s="5">
        <v>49</v>
      </c>
      <c r="T8" s="3">
        <v>72</v>
      </c>
      <c r="U8" s="3">
        <v>4</v>
      </c>
      <c r="V8" s="3">
        <v>81</v>
      </c>
      <c r="W8" s="3">
        <v>32</v>
      </c>
      <c r="X8" s="3">
        <v>5</v>
      </c>
      <c r="Y8" s="3">
        <v>15</v>
      </c>
      <c r="Z8" s="3">
        <v>4</v>
      </c>
      <c r="AA8" s="4">
        <v>27</v>
      </c>
      <c r="AB8" s="4">
        <v>28</v>
      </c>
      <c r="AC8" s="4">
        <v>32</v>
      </c>
      <c r="AD8" s="4">
        <v>41</v>
      </c>
      <c r="AE8" s="4">
        <v>24</v>
      </c>
      <c r="AF8" s="4">
        <v>74</v>
      </c>
      <c r="AG8" s="4">
        <v>10</v>
      </c>
      <c r="AH8" s="5">
        <v>16</v>
      </c>
      <c r="AI8" s="5">
        <v>6</v>
      </c>
      <c r="AJ8" s="5">
        <v>15</v>
      </c>
      <c r="AK8" s="5">
        <v>5</v>
      </c>
      <c r="AL8" s="5">
        <v>13</v>
      </c>
      <c r="AM8" s="6">
        <v>56</v>
      </c>
      <c r="AN8" s="6">
        <v>15</v>
      </c>
      <c r="AO8" s="2">
        <f t="shared" si="0"/>
        <v>0.97738438111682457</v>
      </c>
      <c r="AP8" s="2">
        <f t="shared" si="0"/>
        <v>0.26179938779914941</v>
      </c>
      <c r="AR8" s="13">
        <f t="shared" si="1"/>
        <v>1.032258064516129</v>
      </c>
      <c r="AS8" s="13">
        <f t="shared" si="2"/>
        <v>5.6451612903225805E-2</v>
      </c>
      <c r="AT8" s="13">
        <f t="shared" si="3"/>
        <v>0.19354838709677419</v>
      </c>
      <c r="AU8" s="13">
        <f t="shared" si="4"/>
        <v>0.20161290322580644</v>
      </c>
      <c r="AV8" s="13">
        <f t="shared" si="5"/>
        <v>0.25806451612903225</v>
      </c>
      <c r="AW8" s="13">
        <f t="shared" si="6"/>
        <v>0.29032258064516131</v>
      </c>
      <c r="AX8" s="13">
        <f t="shared" si="7"/>
        <v>0.29435483870967744</v>
      </c>
      <c r="AY8" s="13">
        <f t="shared" si="39"/>
        <v>0.31451612903225806</v>
      </c>
      <c r="AZ8" s="13">
        <f t="shared" si="8"/>
        <v>0.22580645161290322</v>
      </c>
      <c r="BA8" s="13">
        <f t="shared" si="9"/>
        <v>0.18548387096774194</v>
      </c>
      <c r="BB8" s="13">
        <f t="shared" si="10"/>
        <v>0.12903225806451613</v>
      </c>
      <c r="BC8" s="13">
        <f t="shared" si="11"/>
        <v>0.33064516129032256</v>
      </c>
      <c r="BD8" s="13">
        <f t="shared" si="12"/>
        <v>0.30645161290322581</v>
      </c>
      <c r="BE8" s="13">
        <f t="shared" si="13"/>
        <v>0.39516129032258063</v>
      </c>
      <c r="BF8" s="13">
        <f t="shared" si="14"/>
        <v>0.58064516129032262</v>
      </c>
      <c r="BG8" s="13">
        <f t="shared" si="15"/>
        <v>3.2258064516129031E-2</v>
      </c>
      <c r="BH8" s="13">
        <f t="shared" si="16"/>
        <v>0.65322580645161288</v>
      </c>
      <c r="BI8" s="13">
        <f t="shared" si="17"/>
        <v>0.25806451612903225</v>
      </c>
      <c r="BJ8" s="13">
        <f t="shared" si="18"/>
        <v>4.0322580645161289E-2</v>
      </c>
      <c r="BK8" s="13">
        <f t="shared" si="19"/>
        <v>0.12096774193548387</v>
      </c>
      <c r="BL8" s="13">
        <f t="shared" si="20"/>
        <v>3.2258064516129031E-2</v>
      </c>
      <c r="BM8" s="13">
        <f t="shared" si="21"/>
        <v>0.21774193548387097</v>
      </c>
      <c r="BN8" s="13">
        <f t="shared" si="22"/>
        <v>0.22580645161290322</v>
      </c>
      <c r="BO8" s="13">
        <f t="shared" si="23"/>
        <v>0.25806451612903225</v>
      </c>
      <c r="BP8" s="13">
        <f t="shared" si="24"/>
        <v>0.33064516129032256</v>
      </c>
      <c r="BQ8" s="13">
        <f t="shared" si="25"/>
        <v>0.19354838709677419</v>
      </c>
      <c r="BR8" s="13">
        <f t="shared" si="26"/>
        <v>0.59677419354838712</v>
      </c>
      <c r="BS8" s="13">
        <f t="shared" si="27"/>
        <v>8.0645161290322578E-2</v>
      </c>
      <c r="BT8" s="13">
        <f t="shared" si="28"/>
        <v>0.12903225806451613</v>
      </c>
      <c r="BU8" s="13">
        <f t="shared" si="29"/>
        <v>4.8387096774193547E-2</v>
      </c>
      <c r="BV8" s="13">
        <f t="shared" si="30"/>
        <v>0.12096774193548387</v>
      </c>
      <c r="BW8" s="13">
        <f t="shared" si="31"/>
        <v>4.0322580645161289E-2</v>
      </c>
      <c r="BX8" s="13">
        <f t="shared" si="32"/>
        <v>0.10483870967741936</v>
      </c>
      <c r="BY8" s="2">
        <v>0.97738438111682457</v>
      </c>
      <c r="BZ8" s="2">
        <v>0.26179938779914941</v>
      </c>
      <c r="CA8" s="2">
        <v>5</v>
      </c>
      <c r="CC8" s="2">
        <f t="shared" si="33"/>
        <v>1.1428571428571428</v>
      </c>
      <c r="CD8" s="2">
        <f t="shared" si="34"/>
        <v>1.3333333333333333</v>
      </c>
      <c r="CE8" s="2">
        <f t="shared" si="35"/>
        <v>1.0789473684210527</v>
      </c>
      <c r="CF8" s="2">
        <f t="shared" si="36"/>
        <v>0.68055555555555547</v>
      </c>
      <c r="CG8" s="2">
        <f t="shared" si="37"/>
        <v>0.58870967741935487</v>
      </c>
      <c r="CH8" s="2">
        <f t="shared" si="38"/>
        <v>1.1612903225806452</v>
      </c>
    </row>
    <row r="9" spans="1:86" s="2" customFormat="1" x14ac:dyDescent="0.25">
      <c r="A9" s="1" t="s">
        <v>90</v>
      </c>
      <c r="B9" s="1"/>
      <c r="C9" s="12" t="s">
        <v>91</v>
      </c>
      <c r="D9" s="2">
        <v>6</v>
      </c>
      <c r="E9" s="3">
        <v>128</v>
      </c>
      <c r="F9" s="3">
        <v>129</v>
      </c>
      <c r="G9" s="3">
        <v>6</v>
      </c>
      <c r="H9" s="3">
        <v>24</v>
      </c>
      <c r="I9" s="3">
        <v>26</v>
      </c>
      <c r="J9" s="3">
        <v>32</v>
      </c>
      <c r="K9" s="3">
        <v>34</v>
      </c>
      <c r="L9" s="3">
        <v>52</v>
      </c>
      <c r="M9" s="3">
        <v>50</v>
      </c>
      <c r="N9" s="3">
        <v>27</v>
      </c>
      <c r="O9" s="3">
        <v>19</v>
      </c>
      <c r="P9" s="3">
        <v>9</v>
      </c>
      <c r="Q9" s="3">
        <v>54</v>
      </c>
      <c r="R9" s="5">
        <v>54</v>
      </c>
      <c r="S9" s="5">
        <v>60</v>
      </c>
      <c r="T9" s="3">
        <v>60</v>
      </c>
      <c r="U9" s="3">
        <v>2</v>
      </c>
      <c r="V9" s="3">
        <v>112</v>
      </c>
      <c r="W9" s="3">
        <v>41</v>
      </c>
      <c r="X9" s="3">
        <v>10</v>
      </c>
      <c r="Y9" s="3">
        <v>9</v>
      </c>
      <c r="Z9" s="3">
        <v>3</v>
      </c>
      <c r="AA9" s="4">
        <v>21</v>
      </c>
      <c r="AB9" s="4">
        <v>41.5</v>
      </c>
      <c r="AC9" s="4">
        <v>43</v>
      </c>
      <c r="AD9" s="4">
        <v>52</v>
      </c>
      <c r="AE9" s="4">
        <v>16</v>
      </c>
      <c r="AF9" s="4">
        <v>80</v>
      </c>
      <c r="AG9" s="4">
        <v>7</v>
      </c>
      <c r="AH9" s="5">
        <v>16</v>
      </c>
      <c r="AI9" s="5">
        <v>6</v>
      </c>
      <c r="AJ9" s="5">
        <v>16</v>
      </c>
      <c r="AK9" s="5">
        <v>6</v>
      </c>
      <c r="AL9" s="5">
        <v>13</v>
      </c>
      <c r="AM9" s="6">
        <v>80</v>
      </c>
      <c r="AN9" s="6">
        <v>23</v>
      </c>
      <c r="AO9" s="2">
        <f t="shared" si="0"/>
        <v>1.3962634015954636</v>
      </c>
      <c r="AP9" s="2">
        <f t="shared" si="0"/>
        <v>0.4014257279586958</v>
      </c>
      <c r="AR9" s="13">
        <f t="shared" si="1"/>
        <v>1.0078125</v>
      </c>
      <c r="AS9" s="13">
        <f t="shared" si="2"/>
        <v>4.6875E-2</v>
      </c>
      <c r="AT9" s="13">
        <f t="shared" si="3"/>
        <v>0.1875</v>
      </c>
      <c r="AU9" s="13">
        <f t="shared" si="4"/>
        <v>0.203125</v>
      </c>
      <c r="AV9" s="13">
        <f t="shared" si="5"/>
        <v>0.25</v>
      </c>
      <c r="AW9" s="13">
        <f t="shared" si="6"/>
        <v>0.265625</v>
      </c>
      <c r="AX9" s="13">
        <f t="shared" si="7"/>
        <v>0.40625</v>
      </c>
      <c r="AY9" s="13">
        <f t="shared" si="39"/>
        <v>0.390625</v>
      </c>
      <c r="AZ9" s="13">
        <f t="shared" si="8"/>
        <v>0.2109375</v>
      </c>
      <c r="BA9" s="13">
        <f t="shared" si="9"/>
        <v>0.1484375</v>
      </c>
      <c r="BB9" s="13">
        <f t="shared" si="10"/>
        <v>7.03125E-2</v>
      </c>
      <c r="BC9" s="13">
        <f t="shared" si="11"/>
        <v>0.421875</v>
      </c>
      <c r="BD9" s="13">
        <f t="shared" si="12"/>
        <v>0.421875</v>
      </c>
      <c r="BE9" s="13">
        <f t="shared" si="13"/>
        <v>0.46875</v>
      </c>
      <c r="BF9" s="13">
        <f t="shared" si="14"/>
        <v>0.46875</v>
      </c>
      <c r="BG9" s="13">
        <f t="shared" si="15"/>
        <v>1.5625E-2</v>
      </c>
      <c r="BH9" s="13">
        <f t="shared" si="16"/>
        <v>0.875</v>
      </c>
      <c r="BI9" s="13">
        <f t="shared" si="17"/>
        <v>0.3203125</v>
      </c>
      <c r="BJ9" s="13">
        <f t="shared" si="18"/>
        <v>7.8125E-2</v>
      </c>
      <c r="BK9" s="13">
        <f t="shared" si="19"/>
        <v>7.03125E-2</v>
      </c>
      <c r="BL9" s="13">
        <f t="shared" si="20"/>
        <v>2.34375E-2</v>
      </c>
      <c r="BM9" s="13">
        <f t="shared" si="21"/>
        <v>0.1640625</v>
      </c>
      <c r="BN9" s="13">
        <f t="shared" si="22"/>
        <v>0.32421875</v>
      </c>
      <c r="BO9" s="13">
        <f t="shared" si="23"/>
        <v>0.3359375</v>
      </c>
      <c r="BP9" s="13">
        <f t="shared" si="24"/>
        <v>0.40625</v>
      </c>
      <c r="BQ9" s="13">
        <f t="shared" si="25"/>
        <v>0.125</v>
      </c>
      <c r="BR9" s="13">
        <f t="shared" si="26"/>
        <v>0.625</v>
      </c>
      <c r="BS9" s="13">
        <f t="shared" si="27"/>
        <v>5.46875E-2</v>
      </c>
      <c r="BT9" s="13">
        <f t="shared" si="28"/>
        <v>0.125</v>
      </c>
      <c r="BU9" s="13">
        <f t="shared" si="29"/>
        <v>4.6875E-2</v>
      </c>
      <c r="BV9" s="13">
        <f t="shared" si="30"/>
        <v>0.125</v>
      </c>
      <c r="BW9" s="13">
        <f t="shared" si="31"/>
        <v>4.6875E-2</v>
      </c>
      <c r="BX9" s="13">
        <f t="shared" si="32"/>
        <v>0.1015625</v>
      </c>
      <c r="BY9" s="2">
        <v>1.3962634015954636</v>
      </c>
      <c r="BZ9" s="2">
        <v>0.4014257279586958</v>
      </c>
      <c r="CA9" s="2">
        <v>6</v>
      </c>
      <c r="CC9" s="2">
        <f t="shared" si="33"/>
        <v>1.036144578313253</v>
      </c>
      <c r="CD9" s="2">
        <f t="shared" si="34"/>
        <v>2.6875</v>
      </c>
      <c r="CE9" s="2">
        <f t="shared" si="35"/>
        <v>1</v>
      </c>
      <c r="CF9" s="2">
        <f t="shared" si="36"/>
        <v>1</v>
      </c>
      <c r="CG9" s="2">
        <f t="shared" si="37"/>
        <v>0.8125</v>
      </c>
      <c r="CH9" s="2">
        <f t="shared" si="38"/>
        <v>0.9375</v>
      </c>
    </row>
    <row r="10" spans="1:86" s="2" customFormat="1" x14ac:dyDescent="0.25">
      <c r="A10" s="1" t="s">
        <v>90</v>
      </c>
      <c r="B10" s="1"/>
      <c r="C10" s="12" t="s">
        <v>91</v>
      </c>
      <c r="D10" s="2">
        <v>7</v>
      </c>
      <c r="E10" s="3">
        <v>120</v>
      </c>
      <c r="F10" s="3">
        <v>128</v>
      </c>
      <c r="G10" s="3">
        <v>5</v>
      </c>
      <c r="H10" s="3">
        <v>27</v>
      </c>
      <c r="I10" s="3">
        <v>29</v>
      </c>
      <c r="J10" s="3">
        <v>44</v>
      </c>
      <c r="K10" s="3">
        <v>45</v>
      </c>
      <c r="L10" s="3">
        <v>54</v>
      </c>
      <c r="M10" s="3">
        <v>57</v>
      </c>
      <c r="N10" s="3">
        <v>24</v>
      </c>
      <c r="O10" s="3">
        <v>19</v>
      </c>
      <c r="P10" s="3">
        <v>5</v>
      </c>
      <c r="Q10" s="3">
        <v>54</v>
      </c>
      <c r="R10" s="5">
        <v>54</v>
      </c>
      <c r="S10" s="5">
        <v>59</v>
      </c>
      <c r="T10" s="3">
        <v>59</v>
      </c>
      <c r="U10" s="3">
        <v>4</v>
      </c>
      <c r="V10" s="3">
        <v>71</v>
      </c>
      <c r="W10" s="3">
        <v>25</v>
      </c>
      <c r="X10" s="3">
        <v>6</v>
      </c>
      <c r="Y10" s="3">
        <v>12</v>
      </c>
      <c r="Z10" s="3">
        <v>4</v>
      </c>
      <c r="AA10" s="4">
        <v>25</v>
      </c>
      <c r="AB10" s="4">
        <v>32</v>
      </c>
      <c r="AC10" s="4">
        <v>42</v>
      </c>
      <c r="AD10" s="4">
        <v>56</v>
      </c>
      <c r="AE10" s="4">
        <v>24</v>
      </c>
      <c r="AF10" s="4">
        <v>54</v>
      </c>
      <c r="AG10" s="4">
        <v>5</v>
      </c>
      <c r="AH10" s="5">
        <v>7</v>
      </c>
      <c r="AI10" s="5">
        <v>6</v>
      </c>
      <c r="AJ10" s="5">
        <v>8</v>
      </c>
      <c r="AK10" s="5">
        <v>4</v>
      </c>
      <c r="AL10" s="5">
        <v>7</v>
      </c>
      <c r="AM10" s="6">
        <v>24</v>
      </c>
      <c r="AN10" s="6">
        <v>10</v>
      </c>
      <c r="AO10" s="2">
        <f t="shared" si="0"/>
        <v>0.41887902047863912</v>
      </c>
      <c r="AP10" s="2">
        <f t="shared" si="0"/>
        <v>0.17453292519943295</v>
      </c>
      <c r="AR10" s="13">
        <f t="shared" si="1"/>
        <v>1.0666666666666667</v>
      </c>
      <c r="AS10" s="13">
        <f t="shared" si="2"/>
        <v>4.1666666666666664E-2</v>
      </c>
      <c r="AT10" s="13">
        <f t="shared" si="3"/>
        <v>0.22500000000000001</v>
      </c>
      <c r="AU10" s="13">
        <f t="shared" si="4"/>
        <v>0.24166666666666667</v>
      </c>
      <c r="AV10" s="13">
        <f t="shared" si="5"/>
        <v>0.36666666666666664</v>
      </c>
      <c r="AW10" s="13">
        <f t="shared" si="6"/>
        <v>0.375</v>
      </c>
      <c r="AX10" s="13">
        <f t="shared" si="7"/>
        <v>0.45</v>
      </c>
      <c r="AY10" s="13">
        <f t="shared" si="39"/>
        <v>0.47499999999999998</v>
      </c>
      <c r="AZ10" s="13">
        <f t="shared" si="8"/>
        <v>0.2</v>
      </c>
      <c r="BA10" s="13">
        <f t="shared" si="9"/>
        <v>0.15833333333333333</v>
      </c>
      <c r="BB10" s="13">
        <f t="shared" si="10"/>
        <v>4.1666666666666664E-2</v>
      </c>
      <c r="BC10" s="13">
        <f t="shared" si="11"/>
        <v>0.45</v>
      </c>
      <c r="BD10" s="13">
        <f t="shared" si="12"/>
        <v>0.45</v>
      </c>
      <c r="BE10" s="13">
        <f t="shared" si="13"/>
        <v>0.49166666666666664</v>
      </c>
      <c r="BF10" s="13">
        <f t="shared" si="14"/>
        <v>0.49166666666666664</v>
      </c>
      <c r="BG10" s="13">
        <f t="shared" si="15"/>
        <v>3.3333333333333333E-2</v>
      </c>
      <c r="BH10" s="13">
        <f t="shared" si="16"/>
        <v>0.59166666666666667</v>
      </c>
      <c r="BI10" s="13">
        <f t="shared" si="17"/>
        <v>0.20833333333333334</v>
      </c>
      <c r="BJ10" s="13">
        <f t="shared" si="18"/>
        <v>0.05</v>
      </c>
      <c r="BK10" s="13">
        <f t="shared" si="19"/>
        <v>0.1</v>
      </c>
      <c r="BL10" s="13">
        <f t="shared" si="20"/>
        <v>3.3333333333333333E-2</v>
      </c>
      <c r="BM10" s="13">
        <f t="shared" si="21"/>
        <v>0.20833333333333334</v>
      </c>
      <c r="BN10" s="13">
        <f t="shared" si="22"/>
        <v>0.26666666666666666</v>
      </c>
      <c r="BO10" s="13">
        <f t="shared" si="23"/>
        <v>0.35</v>
      </c>
      <c r="BP10" s="13">
        <f t="shared" si="24"/>
        <v>0.46666666666666667</v>
      </c>
      <c r="BQ10" s="13">
        <f t="shared" si="25"/>
        <v>0.2</v>
      </c>
      <c r="BR10" s="13">
        <f t="shared" si="26"/>
        <v>0.45</v>
      </c>
      <c r="BS10" s="13">
        <f t="shared" si="27"/>
        <v>4.1666666666666664E-2</v>
      </c>
      <c r="BT10" s="13">
        <f t="shared" si="28"/>
        <v>5.8333333333333334E-2</v>
      </c>
      <c r="BU10" s="13">
        <f t="shared" si="29"/>
        <v>0.05</v>
      </c>
      <c r="BV10" s="13">
        <f t="shared" si="30"/>
        <v>6.6666666666666666E-2</v>
      </c>
      <c r="BW10" s="13">
        <f t="shared" si="31"/>
        <v>3.3333333333333333E-2</v>
      </c>
      <c r="BX10" s="13">
        <f t="shared" si="32"/>
        <v>5.8333333333333334E-2</v>
      </c>
      <c r="BY10" s="2">
        <v>0.41887902047863912</v>
      </c>
      <c r="BZ10" s="2">
        <v>0.17453292519943295</v>
      </c>
      <c r="CA10" s="2">
        <v>7</v>
      </c>
      <c r="CC10" s="2">
        <f t="shared" si="33"/>
        <v>1.3125</v>
      </c>
      <c r="CD10" s="2">
        <f t="shared" si="34"/>
        <v>1.7499999999999998</v>
      </c>
      <c r="CE10" s="2">
        <f t="shared" si="35"/>
        <v>1</v>
      </c>
      <c r="CF10" s="2">
        <f t="shared" si="36"/>
        <v>1</v>
      </c>
      <c r="CG10" s="2">
        <f t="shared" si="37"/>
        <v>0.9</v>
      </c>
      <c r="CH10" s="2">
        <f t="shared" si="38"/>
        <v>0.98333333333333328</v>
      </c>
    </row>
    <row r="11" spans="1:86" s="2" customFormat="1" x14ac:dyDescent="0.25">
      <c r="A11" s="1" t="s">
        <v>90</v>
      </c>
      <c r="B11" s="1"/>
      <c r="C11" s="12" t="s">
        <v>91</v>
      </c>
      <c r="D11" s="2">
        <v>8</v>
      </c>
      <c r="E11" s="3">
        <v>130</v>
      </c>
      <c r="F11" s="3">
        <v>133</v>
      </c>
      <c r="G11" s="3">
        <v>10</v>
      </c>
      <c r="H11" s="3">
        <v>26</v>
      </c>
      <c r="I11" s="3">
        <v>30</v>
      </c>
      <c r="J11" s="3">
        <v>34</v>
      </c>
      <c r="K11" s="3">
        <v>40</v>
      </c>
      <c r="L11" s="3">
        <v>37</v>
      </c>
      <c r="M11" s="3">
        <v>41</v>
      </c>
      <c r="N11" s="3">
        <v>20</v>
      </c>
      <c r="O11" s="3">
        <v>12</v>
      </c>
      <c r="P11" s="3">
        <v>10</v>
      </c>
      <c r="Q11" s="3">
        <v>42</v>
      </c>
      <c r="R11" s="5">
        <v>36</v>
      </c>
      <c r="S11" s="5">
        <v>68</v>
      </c>
      <c r="T11" s="3">
        <v>81</v>
      </c>
      <c r="U11" s="3">
        <v>6</v>
      </c>
      <c r="V11" s="3">
        <v>75</v>
      </c>
      <c r="W11" s="3">
        <v>29</v>
      </c>
      <c r="X11" s="3">
        <v>8</v>
      </c>
      <c r="Y11" s="3">
        <v>9</v>
      </c>
      <c r="Z11" s="3">
        <v>3</v>
      </c>
      <c r="AA11" s="4">
        <v>31</v>
      </c>
      <c r="AB11" s="4">
        <v>35</v>
      </c>
      <c r="AC11" s="4">
        <v>50</v>
      </c>
      <c r="AD11" s="4">
        <v>57</v>
      </c>
      <c r="AE11" s="4">
        <v>16</v>
      </c>
      <c r="AF11" s="4">
        <v>67</v>
      </c>
      <c r="AG11" s="4">
        <v>7</v>
      </c>
      <c r="AH11" s="5">
        <v>15</v>
      </c>
      <c r="AI11" s="5">
        <v>5</v>
      </c>
      <c r="AJ11" s="5">
        <v>20</v>
      </c>
      <c r="AK11" s="5">
        <v>5</v>
      </c>
      <c r="AL11" s="5">
        <v>21</v>
      </c>
      <c r="AM11" s="6">
        <v>59</v>
      </c>
      <c r="AN11" s="6">
        <v>26</v>
      </c>
      <c r="AO11" s="2">
        <f t="shared" si="0"/>
        <v>1.0297442586766545</v>
      </c>
      <c r="AP11" s="2">
        <f t="shared" si="0"/>
        <v>0.4537856055185257</v>
      </c>
      <c r="AR11" s="13">
        <f t="shared" si="1"/>
        <v>1.023076923076923</v>
      </c>
      <c r="AS11" s="13">
        <f t="shared" si="2"/>
        <v>7.6923076923076927E-2</v>
      </c>
      <c r="AT11" s="13">
        <f t="shared" si="3"/>
        <v>0.2</v>
      </c>
      <c r="AU11" s="13">
        <f t="shared" si="4"/>
        <v>0.23076923076923078</v>
      </c>
      <c r="AV11" s="13">
        <f t="shared" si="5"/>
        <v>0.26153846153846155</v>
      </c>
      <c r="AW11" s="13">
        <f t="shared" si="6"/>
        <v>0.30769230769230771</v>
      </c>
      <c r="AX11" s="13">
        <f t="shared" si="7"/>
        <v>0.2846153846153846</v>
      </c>
      <c r="AY11" s="13">
        <f t="shared" si="39"/>
        <v>0.31538461538461537</v>
      </c>
      <c r="AZ11" s="13">
        <f t="shared" si="8"/>
        <v>0.15384615384615385</v>
      </c>
      <c r="BA11" s="13">
        <f t="shared" si="9"/>
        <v>9.2307692307692313E-2</v>
      </c>
      <c r="BB11" s="13">
        <f t="shared" si="10"/>
        <v>7.6923076923076927E-2</v>
      </c>
      <c r="BC11" s="13">
        <f t="shared" si="11"/>
        <v>0.32307692307692309</v>
      </c>
      <c r="BD11" s="13">
        <f t="shared" si="12"/>
        <v>0.27692307692307694</v>
      </c>
      <c r="BE11" s="13">
        <f t="shared" si="13"/>
        <v>0.52307692307692311</v>
      </c>
      <c r="BF11" s="13">
        <f t="shared" si="14"/>
        <v>0.62307692307692308</v>
      </c>
      <c r="BG11" s="13">
        <f t="shared" si="15"/>
        <v>4.6153846153846156E-2</v>
      </c>
      <c r="BH11" s="13">
        <f t="shared" si="16"/>
        <v>0.57692307692307687</v>
      </c>
      <c r="BI11" s="13">
        <f t="shared" si="17"/>
        <v>0.22307692307692309</v>
      </c>
      <c r="BJ11" s="13">
        <f t="shared" si="18"/>
        <v>6.1538461538461542E-2</v>
      </c>
      <c r="BK11" s="13">
        <f t="shared" si="19"/>
        <v>6.9230769230769235E-2</v>
      </c>
      <c r="BL11" s="13">
        <f t="shared" si="20"/>
        <v>2.3076923076923078E-2</v>
      </c>
      <c r="BM11" s="13">
        <f t="shared" si="21"/>
        <v>0.23846153846153847</v>
      </c>
      <c r="BN11" s="13">
        <f t="shared" si="22"/>
        <v>0.26923076923076922</v>
      </c>
      <c r="BO11" s="13">
        <f t="shared" si="23"/>
        <v>0.38461538461538464</v>
      </c>
      <c r="BP11" s="13">
        <f t="shared" si="24"/>
        <v>0.43846153846153846</v>
      </c>
      <c r="BQ11" s="13">
        <f t="shared" si="25"/>
        <v>0.12307692307692308</v>
      </c>
      <c r="BR11" s="13">
        <f t="shared" si="26"/>
        <v>0.51538461538461533</v>
      </c>
      <c r="BS11" s="13">
        <f t="shared" si="27"/>
        <v>5.3846153846153849E-2</v>
      </c>
      <c r="BT11" s="13">
        <f t="shared" si="28"/>
        <v>0.11538461538461539</v>
      </c>
      <c r="BU11" s="13">
        <f t="shared" si="29"/>
        <v>3.8461538461538464E-2</v>
      </c>
      <c r="BV11" s="13">
        <f t="shared" si="30"/>
        <v>0.15384615384615385</v>
      </c>
      <c r="BW11" s="13">
        <f t="shared" si="31"/>
        <v>3.8461538461538464E-2</v>
      </c>
      <c r="BX11" s="13">
        <f t="shared" si="32"/>
        <v>0.16153846153846155</v>
      </c>
      <c r="BY11" s="2">
        <v>1.0297442586766545</v>
      </c>
      <c r="BZ11" s="2">
        <v>0.4537856055185257</v>
      </c>
      <c r="CA11" s="2">
        <v>8</v>
      </c>
      <c r="CC11" s="2">
        <f t="shared" si="33"/>
        <v>1.4285714285714288</v>
      </c>
      <c r="CD11" s="2">
        <f t="shared" si="34"/>
        <v>3.125</v>
      </c>
      <c r="CE11" s="2">
        <f t="shared" si="35"/>
        <v>1.1666666666666667</v>
      </c>
      <c r="CF11" s="2">
        <f t="shared" si="36"/>
        <v>0.83950617283950624</v>
      </c>
      <c r="CG11" s="2">
        <f t="shared" si="37"/>
        <v>0.56923076923076921</v>
      </c>
      <c r="CH11" s="2">
        <f t="shared" si="38"/>
        <v>1.2461538461538462</v>
      </c>
    </row>
    <row r="12" spans="1:86" s="2" customFormat="1" x14ac:dyDescent="0.25">
      <c r="A12" s="1" t="s">
        <v>90</v>
      </c>
      <c r="B12" s="1"/>
      <c r="C12" s="12" t="s">
        <v>91</v>
      </c>
      <c r="D12" s="2">
        <v>9</v>
      </c>
      <c r="E12" s="3">
        <v>136</v>
      </c>
      <c r="F12" s="3">
        <v>138</v>
      </c>
      <c r="G12" s="3">
        <v>5</v>
      </c>
      <c r="H12" s="3">
        <v>19</v>
      </c>
      <c r="I12" s="3">
        <v>22</v>
      </c>
      <c r="J12" s="3">
        <v>30</v>
      </c>
      <c r="K12" s="3">
        <v>37</v>
      </c>
      <c r="L12" s="3">
        <v>43</v>
      </c>
      <c r="M12" s="3">
        <v>51</v>
      </c>
      <c r="N12" s="3">
        <v>27</v>
      </c>
      <c r="O12" s="3">
        <v>22</v>
      </c>
      <c r="P12" s="3">
        <v>9.5</v>
      </c>
      <c r="Q12" s="3">
        <v>44</v>
      </c>
      <c r="R12" s="5">
        <v>44</v>
      </c>
      <c r="S12" s="5">
        <v>59.5</v>
      </c>
      <c r="T12" s="3">
        <v>59</v>
      </c>
      <c r="U12" s="3">
        <v>9</v>
      </c>
      <c r="V12" s="3">
        <v>85</v>
      </c>
      <c r="W12" s="3">
        <v>26</v>
      </c>
      <c r="X12" s="3">
        <v>7</v>
      </c>
      <c r="Y12" s="3">
        <v>8</v>
      </c>
      <c r="Z12" s="3">
        <v>6</v>
      </c>
      <c r="AA12" s="4">
        <v>22</v>
      </c>
      <c r="AB12" s="4">
        <v>42</v>
      </c>
      <c r="AC12" s="4">
        <v>44</v>
      </c>
      <c r="AD12" s="4">
        <v>52</v>
      </c>
      <c r="AE12" s="4">
        <v>19</v>
      </c>
      <c r="AF12" s="4">
        <v>70</v>
      </c>
      <c r="AG12" s="4">
        <v>5.5</v>
      </c>
      <c r="AH12" s="5">
        <v>9</v>
      </c>
      <c r="AI12" s="5">
        <v>5</v>
      </c>
      <c r="AJ12" s="5">
        <v>11</v>
      </c>
      <c r="AK12" s="5">
        <v>5</v>
      </c>
      <c r="AL12" s="5">
        <v>10</v>
      </c>
      <c r="AM12" s="6">
        <v>78</v>
      </c>
      <c r="AN12" s="6">
        <v>2</v>
      </c>
      <c r="AO12" s="2">
        <f t="shared" si="0"/>
        <v>1.3613568165555769</v>
      </c>
      <c r="AP12" s="2">
        <f t="shared" si="0"/>
        <v>3.4906585039886591E-2</v>
      </c>
      <c r="AR12" s="13">
        <f t="shared" si="1"/>
        <v>1.0147058823529411</v>
      </c>
      <c r="AS12" s="13">
        <f t="shared" si="2"/>
        <v>3.6764705882352942E-2</v>
      </c>
      <c r="AT12" s="13">
        <f t="shared" si="3"/>
        <v>0.13970588235294118</v>
      </c>
      <c r="AU12" s="13">
        <f t="shared" si="4"/>
        <v>0.16176470588235295</v>
      </c>
      <c r="AV12" s="13">
        <f t="shared" si="5"/>
        <v>0.22058823529411764</v>
      </c>
      <c r="AW12" s="13">
        <f t="shared" si="6"/>
        <v>0.27205882352941174</v>
      </c>
      <c r="AX12" s="13">
        <f t="shared" si="7"/>
        <v>0.31617647058823528</v>
      </c>
      <c r="AY12" s="13">
        <f t="shared" si="39"/>
        <v>0.375</v>
      </c>
      <c r="AZ12" s="13">
        <f t="shared" si="8"/>
        <v>0.19852941176470587</v>
      </c>
      <c r="BA12" s="13">
        <f t="shared" si="9"/>
        <v>0.16176470588235295</v>
      </c>
      <c r="BB12" s="13">
        <f t="shared" si="10"/>
        <v>6.985294117647059E-2</v>
      </c>
      <c r="BC12" s="13">
        <f t="shared" si="11"/>
        <v>0.3235294117647059</v>
      </c>
      <c r="BD12" s="13">
        <f t="shared" si="12"/>
        <v>0.3235294117647059</v>
      </c>
      <c r="BE12" s="13">
        <f t="shared" si="13"/>
        <v>0.4375</v>
      </c>
      <c r="BF12" s="13">
        <f t="shared" si="14"/>
        <v>0.43382352941176472</v>
      </c>
      <c r="BG12" s="13">
        <f t="shared" si="15"/>
        <v>6.6176470588235295E-2</v>
      </c>
      <c r="BH12" s="13">
        <f t="shared" si="16"/>
        <v>0.625</v>
      </c>
      <c r="BI12" s="13">
        <f t="shared" si="17"/>
        <v>0.19117647058823528</v>
      </c>
      <c r="BJ12" s="13">
        <f t="shared" si="18"/>
        <v>5.1470588235294115E-2</v>
      </c>
      <c r="BK12" s="13">
        <f t="shared" si="19"/>
        <v>5.8823529411764705E-2</v>
      </c>
      <c r="BL12" s="13">
        <f t="shared" si="20"/>
        <v>4.4117647058823532E-2</v>
      </c>
      <c r="BM12" s="13">
        <f t="shared" si="21"/>
        <v>0.16176470588235295</v>
      </c>
      <c r="BN12" s="13">
        <f t="shared" si="22"/>
        <v>0.30882352941176472</v>
      </c>
      <c r="BO12" s="13">
        <f t="shared" si="23"/>
        <v>0.3235294117647059</v>
      </c>
      <c r="BP12" s="13">
        <f t="shared" si="24"/>
        <v>0.38235294117647056</v>
      </c>
      <c r="BQ12" s="13">
        <f t="shared" si="25"/>
        <v>0.13970588235294118</v>
      </c>
      <c r="BR12" s="13">
        <f t="shared" si="26"/>
        <v>0.51470588235294112</v>
      </c>
      <c r="BS12" s="13">
        <f t="shared" si="27"/>
        <v>4.0441176470588237E-2</v>
      </c>
      <c r="BT12" s="13">
        <f t="shared" si="28"/>
        <v>6.6176470588235295E-2</v>
      </c>
      <c r="BU12" s="13">
        <f t="shared" si="29"/>
        <v>3.6764705882352942E-2</v>
      </c>
      <c r="BV12" s="13">
        <f t="shared" si="30"/>
        <v>8.0882352941176475E-2</v>
      </c>
      <c r="BW12" s="13">
        <f t="shared" si="31"/>
        <v>3.6764705882352942E-2</v>
      </c>
      <c r="BX12" s="13">
        <f t="shared" si="32"/>
        <v>7.3529411764705885E-2</v>
      </c>
      <c r="BY12" s="2">
        <v>1.3613568165555769</v>
      </c>
      <c r="BZ12" s="2">
        <v>3.4906585039886591E-2</v>
      </c>
      <c r="CA12" s="2">
        <v>9</v>
      </c>
      <c r="CC12" s="2">
        <f t="shared" si="33"/>
        <v>1.0476190476190477</v>
      </c>
      <c r="CD12" s="2">
        <f t="shared" si="34"/>
        <v>2.3157894736842106</v>
      </c>
      <c r="CE12" s="2">
        <f t="shared" si="35"/>
        <v>1</v>
      </c>
      <c r="CF12" s="2">
        <f t="shared" si="36"/>
        <v>1.0084745762711864</v>
      </c>
      <c r="CG12" s="2">
        <f t="shared" si="37"/>
        <v>0.63235294117647056</v>
      </c>
      <c r="CH12" s="2">
        <f t="shared" si="38"/>
        <v>0.86764705882352944</v>
      </c>
    </row>
    <row r="13" spans="1:86" s="2" customFormat="1" x14ac:dyDescent="0.25">
      <c r="A13" s="1" t="s">
        <v>90</v>
      </c>
      <c r="B13" s="1"/>
      <c r="C13" s="12" t="s">
        <v>91</v>
      </c>
      <c r="D13" s="2">
        <v>10</v>
      </c>
      <c r="E13" s="3">
        <v>126</v>
      </c>
      <c r="F13" s="3">
        <v>135</v>
      </c>
      <c r="G13" s="3">
        <v>9</v>
      </c>
      <c r="H13" s="3">
        <v>28</v>
      </c>
      <c r="I13" s="3">
        <v>30</v>
      </c>
      <c r="J13" s="3">
        <v>41</v>
      </c>
      <c r="K13" s="3">
        <v>45</v>
      </c>
      <c r="L13" s="3">
        <v>41.5</v>
      </c>
      <c r="M13" s="3">
        <v>45</v>
      </c>
      <c r="N13" s="3">
        <v>22</v>
      </c>
      <c r="O13" s="3">
        <v>17</v>
      </c>
      <c r="P13" s="3">
        <v>14</v>
      </c>
      <c r="Q13" s="3">
        <v>48</v>
      </c>
      <c r="R13" s="5">
        <v>42</v>
      </c>
      <c r="S13" s="5">
        <v>65</v>
      </c>
      <c r="T13" s="3">
        <v>84</v>
      </c>
      <c r="U13" s="3">
        <v>6</v>
      </c>
      <c r="V13" s="3">
        <v>80</v>
      </c>
      <c r="W13" s="3">
        <v>25.5</v>
      </c>
      <c r="X13" s="3">
        <v>6</v>
      </c>
      <c r="Y13" s="3">
        <v>12</v>
      </c>
      <c r="Z13" s="3">
        <v>2</v>
      </c>
      <c r="AA13" s="4">
        <v>24</v>
      </c>
      <c r="AB13" s="4">
        <v>19</v>
      </c>
      <c r="AC13" s="4">
        <v>31</v>
      </c>
      <c r="AD13" s="4">
        <v>41</v>
      </c>
      <c r="AE13" s="4">
        <v>22.5</v>
      </c>
      <c r="AF13" s="4">
        <v>76</v>
      </c>
      <c r="AG13" s="4">
        <v>8</v>
      </c>
      <c r="AH13" s="5">
        <v>12</v>
      </c>
      <c r="AI13" s="5">
        <v>5</v>
      </c>
      <c r="AJ13" s="5">
        <v>12</v>
      </c>
      <c r="AK13" s="5">
        <v>4</v>
      </c>
      <c r="AL13" s="5">
        <v>10</v>
      </c>
      <c r="AM13" s="6">
        <v>38</v>
      </c>
      <c r="AN13" s="6">
        <v>16</v>
      </c>
      <c r="AO13" s="2">
        <f t="shared" si="0"/>
        <v>0.66322511575784526</v>
      </c>
      <c r="AP13" s="2">
        <f t="shared" si="0"/>
        <v>0.27925268031909273</v>
      </c>
      <c r="AR13" s="13">
        <f t="shared" si="1"/>
        <v>1.0714285714285714</v>
      </c>
      <c r="AS13" s="13">
        <f t="shared" si="2"/>
        <v>7.1428571428571425E-2</v>
      </c>
      <c r="AT13" s="13">
        <f t="shared" si="3"/>
        <v>0.22222222222222221</v>
      </c>
      <c r="AU13" s="13">
        <f t="shared" si="4"/>
        <v>0.23809523809523808</v>
      </c>
      <c r="AV13" s="13">
        <f t="shared" si="5"/>
        <v>0.32539682539682541</v>
      </c>
      <c r="AW13" s="13">
        <f t="shared" si="6"/>
        <v>0.35714285714285715</v>
      </c>
      <c r="AX13" s="13">
        <f t="shared" si="7"/>
        <v>0.32936507936507936</v>
      </c>
      <c r="AY13" s="13">
        <f t="shared" si="39"/>
        <v>0.35714285714285715</v>
      </c>
      <c r="AZ13" s="13">
        <f t="shared" si="8"/>
        <v>0.17460317460317459</v>
      </c>
      <c r="BA13" s="13">
        <f t="shared" si="9"/>
        <v>0.13492063492063491</v>
      </c>
      <c r="BB13" s="13">
        <f t="shared" si="10"/>
        <v>0.1111111111111111</v>
      </c>
      <c r="BC13" s="13">
        <f t="shared" si="11"/>
        <v>0.38095238095238093</v>
      </c>
      <c r="BD13" s="13">
        <f t="shared" si="12"/>
        <v>0.33333333333333331</v>
      </c>
      <c r="BE13" s="13">
        <f t="shared" si="13"/>
        <v>0.51587301587301593</v>
      </c>
      <c r="BF13" s="13">
        <f t="shared" si="14"/>
        <v>0.66666666666666663</v>
      </c>
      <c r="BG13" s="13">
        <f t="shared" si="15"/>
        <v>4.7619047619047616E-2</v>
      </c>
      <c r="BH13" s="13">
        <f t="shared" si="16"/>
        <v>0.63492063492063489</v>
      </c>
      <c r="BI13" s="13">
        <f t="shared" si="17"/>
        <v>0.20238095238095238</v>
      </c>
      <c r="BJ13" s="13">
        <f t="shared" si="18"/>
        <v>4.7619047619047616E-2</v>
      </c>
      <c r="BK13" s="13">
        <f t="shared" si="19"/>
        <v>9.5238095238095233E-2</v>
      </c>
      <c r="BL13" s="13">
        <f t="shared" si="20"/>
        <v>1.5873015873015872E-2</v>
      </c>
      <c r="BM13" s="13">
        <f t="shared" si="21"/>
        <v>0.19047619047619047</v>
      </c>
      <c r="BN13" s="13">
        <f t="shared" si="22"/>
        <v>0.15079365079365079</v>
      </c>
      <c r="BO13" s="13">
        <f t="shared" si="23"/>
        <v>0.24603174603174602</v>
      </c>
      <c r="BP13" s="13">
        <f t="shared" si="24"/>
        <v>0.32539682539682541</v>
      </c>
      <c r="BQ13" s="13">
        <f t="shared" si="25"/>
        <v>0.17857142857142858</v>
      </c>
      <c r="BR13" s="13">
        <f t="shared" si="26"/>
        <v>0.60317460317460314</v>
      </c>
      <c r="BS13" s="13">
        <f t="shared" si="27"/>
        <v>6.3492063492063489E-2</v>
      </c>
      <c r="BT13" s="13">
        <f t="shared" si="28"/>
        <v>9.5238095238095233E-2</v>
      </c>
      <c r="BU13" s="13">
        <f t="shared" si="29"/>
        <v>3.968253968253968E-2</v>
      </c>
      <c r="BV13" s="13">
        <f t="shared" si="30"/>
        <v>9.5238095238095233E-2</v>
      </c>
      <c r="BW13" s="13">
        <f t="shared" si="31"/>
        <v>3.1746031746031744E-2</v>
      </c>
      <c r="BX13" s="13">
        <f t="shared" si="32"/>
        <v>7.9365079365079361E-2</v>
      </c>
      <c r="BY13" s="2">
        <v>0.66322511575784526</v>
      </c>
      <c r="BZ13" s="2">
        <v>0.27925268031909273</v>
      </c>
      <c r="CA13" s="2">
        <v>10</v>
      </c>
      <c r="CC13" s="2">
        <f t="shared" si="33"/>
        <v>1.631578947368421</v>
      </c>
      <c r="CD13" s="2">
        <f t="shared" si="34"/>
        <v>1.3777777777777778</v>
      </c>
      <c r="CE13" s="2">
        <f t="shared" si="35"/>
        <v>1.1428571428571428</v>
      </c>
      <c r="CF13" s="2">
        <f t="shared" si="36"/>
        <v>0.77380952380952395</v>
      </c>
      <c r="CG13" s="2">
        <f t="shared" si="37"/>
        <v>0.65873015873015872</v>
      </c>
      <c r="CH13" s="2">
        <f t="shared" si="38"/>
        <v>1.3333333333333333</v>
      </c>
    </row>
    <row r="14" spans="1:86" s="2" customFormat="1" x14ac:dyDescent="0.25">
      <c r="A14" s="1" t="s">
        <v>90</v>
      </c>
      <c r="B14" s="1"/>
      <c r="C14" s="12" t="s">
        <v>91</v>
      </c>
      <c r="D14" s="2">
        <v>11</v>
      </c>
      <c r="E14" s="3">
        <v>123</v>
      </c>
      <c r="F14" s="3">
        <v>132</v>
      </c>
      <c r="G14" s="3">
        <v>10</v>
      </c>
      <c r="H14" s="3">
        <v>33.5</v>
      </c>
      <c r="I14" s="3">
        <v>32</v>
      </c>
      <c r="J14" s="3">
        <v>39</v>
      </c>
      <c r="K14" s="3">
        <v>38</v>
      </c>
      <c r="L14" s="3">
        <v>40.5</v>
      </c>
      <c r="M14" s="3">
        <v>41.5</v>
      </c>
      <c r="N14" s="3">
        <v>18</v>
      </c>
      <c r="O14" s="3">
        <v>13</v>
      </c>
      <c r="P14" s="3">
        <v>9</v>
      </c>
      <c r="Q14" s="3">
        <v>48</v>
      </c>
      <c r="R14" s="5">
        <v>39</v>
      </c>
      <c r="S14" s="5">
        <v>55</v>
      </c>
      <c r="T14" s="3">
        <v>79</v>
      </c>
      <c r="U14" s="3">
        <v>1</v>
      </c>
      <c r="V14" s="3">
        <v>68</v>
      </c>
      <c r="W14" s="3">
        <v>20.5</v>
      </c>
      <c r="X14" s="3">
        <v>6</v>
      </c>
      <c r="Y14" s="3">
        <v>10</v>
      </c>
      <c r="Z14" s="3">
        <v>1</v>
      </c>
      <c r="AA14" s="4">
        <v>29</v>
      </c>
      <c r="AB14" s="4">
        <v>20</v>
      </c>
      <c r="AC14" s="4">
        <v>33</v>
      </c>
      <c r="AD14" s="4">
        <v>41</v>
      </c>
      <c r="AE14" s="4">
        <v>21</v>
      </c>
      <c r="AF14" s="4">
        <v>70</v>
      </c>
      <c r="AG14" s="4">
        <v>8</v>
      </c>
      <c r="AH14" s="5">
        <v>14</v>
      </c>
      <c r="AI14" s="5">
        <v>6</v>
      </c>
      <c r="AJ14" s="5">
        <v>19</v>
      </c>
      <c r="AK14" s="5">
        <v>5</v>
      </c>
      <c r="AL14" s="5">
        <v>19</v>
      </c>
      <c r="AM14" s="6">
        <v>47</v>
      </c>
      <c r="AN14" s="6">
        <v>17</v>
      </c>
      <c r="AO14" s="2">
        <f t="shared" si="0"/>
        <v>0.82030474843733492</v>
      </c>
      <c r="AP14" s="2">
        <f t="shared" ref="AP14:AP19" si="40">RADIANS(AN15)</f>
        <v>0.50614548307835561</v>
      </c>
      <c r="AR14" s="13">
        <f t="shared" si="1"/>
        <v>1.0731707317073171</v>
      </c>
      <c r="AS14" s="13">
        <f t="shared" si="2"/>
        <v>8.1300813008130079E-2</v>
      </c>
      <c r="AT14" s="13">
        <f t="shared" si="3"/>
        <v>0.27235772357723576</v>
      </c>
      <c r="AU14" s="13">
        <f t="shared" si="4"/>
        <v>0.26016260162601629</v>
      </c>
      <c r="AV14" s="13">
        <f t="shared" si="5"/>
        <v>0.31707317073170732</v>
      </c>
      <c r="AW14" s="13">
        <f t="shared" si="6"/>
        <v>0.30894308943089432</v>
      </c>
      <c r="AX14" s="13">
        <f t="shared" si="7"/>
        <v>0.32926829268292684</v>
      </c>
      <c r="AY14" s="13">
        <f t="shared" si="39"/>
        <v>0.33739837398373984</v>
      </c>
      <c r="AZ14" s="13">
        <f t="shared" si="8"/>
        <v>0.14634146341463414</v>
      </c>
      <c r="BA14" s="13">
        <f t="shared" si="9"/>
        <v>0.10569105691056911</v>
      </c>
      <c r="BB14" s="13">
        <f t="shared" si="10"/>
        <v>7.3170731707317069E-2</v>
      </c>
      <c r="BC14" s="13">
        <f t="shared" si="11"/>
        <v>0.3902439024390244</v>
      </c>
      <c r="BD14" s="13">
        <f t="shared" si="12"/>
        <v>0.31707317073170732</v>
      </c>
      <c r="BE14" s="13">
        <f t="shared" si="13"/>
        <v>0.44715447154471544</v>
      </c>
      <c r="BF14" s="13">
        <f t="shared" si="14"/>
        <v>0.64227642276422769</v>
      </c>
      <c r="BG14" s="13">
        <f t="shared" si="15"/>
        <v>8.130081300813009E-3</v>
      </c>
      <c r="BH14" s="13">
        <f t="shared" si="16"/>
        <v>0.55284552845528456</v>
      </c>
      <c r="BI14" s="13">
        <f t="shared" si="17"/>
        <v>0.16666666666666666</v>
      </c>
      <c r="BJ14" s="13">
        <f t="shared" si="18"/>
        <v>4.878048780487805E-2</v>
      </c>
      <c r="BK14" s="13">
        <f t="shared" si="19"/>
        <v>8.1300813008130079E-2</v>
      </c>
      <c r="BL14" s="13">
        <f t="shared" si="20"/>
        <v>8.130081300813009E-3</v>
      </c>
      <c r="BM14" s="13">
        <f t="shared" si="21"/>
        <v>0.23577235772357724</v>
      </c>
      <c r="BN14" s="13">
        <f t="shared" si="22"/>
        <v>0.16260162601626016</v>
      </c>
      <c r="BO14" s="13">
        <f t="shared" si="23"/>
        <v>0.26829268292682928</v>
      </c>
      <c r="BP14" s="13">
        <f t="shared" si="24"/>
        <v>0.33333333333333331</v>
      </c>
      <c r="BQ14" s="13">
        <f t="shared" si="25"/>
        <v>0.17073170731707318</v>
      </c>
      <c r="BR14" s="13">
        <f t="shared" si="26"/>
        <v>0.56910569105691056</v>
      </c>
      <c r="BS14" s="13">
        <f t="shared" si="27"/>
        <v>6.5040650406504072E-2</v>
      </c>
      <c r="BT14" s="13">
        <f t="shared" si="28"/>
        <v>0.11382113821138211</v>
      </c>
      <c r="BU14" s="13">
        <f t="shared" si="29"/>
        <v>4.878048780487805E-2</v>
      </c>
      <c r="BV14" s="13">
        <f t="shared" si="30"/>
        <v>0.15447154471544716</v>
      </c>
      <c r="BW14" s="13">
        <f t="shared" si="31"/>
        <v>4.065040650406504E-2</v>
      </c>
      <c r="BX14" s="13">
        <f t="shared" si="32"/>
        <v>0.15447154471544716</v>
      </c>
      <c r="BY14" s="2">
        <v>0.82030474843733492</v>
      </c>
      <c r="BZ14" s="2">
        <v>0.50614548307835561</v>
      </c>
      <c r="CA14" s="2">
        <v>11</v>
      </c>
      <c r="CC14" s="2">
        <f t="shared" si="33"/>
        <v>1.6500000000000001</v>
      </c>
      <c r="CD14" s="2">
        <f t="shared" si="34"/>
        <v>1.5714285714285714</v>
      </c>
      <c r="CE14" s="2">
        <f t="shared" si="35"/>
        <v>1.2307692307692308</v>
      </c>
      <c r="CF14" s="2">
        <f t="shared" si="36"/>
        <v>0.69620253164556956</v>
      </c>
      <c r="CG14" s="2">
        <f t="shared" si="37"/>
        <v>0.65853658536585369</v>
      </c>
      <c r="CH14" s="2">
        <f t="shared" si="38"/>
        <v>1.2845528455284554</v>
      </c>
    </row>
    <row r="15" spans="1:86" s="2" customFormat="1" x14ac:dyDescent="0.25">
      <c r="A15" s="1" t="s">
        <v>90</v>
      </c>
      <c r="B15" s="1"/>
      <c r="C15" s="12" t="s">
        <v>91</v>
      </c>
      <c r="D15" s="2">
        <v>12</v>
      </c>
      <c r="E15" s="3">
        <v>129</v>
      </c>
      <c r="F15" s="3">
        <v>131</v>
      </c>
      <c r="G15" s="3">
        <v>9</v>
      </c>
      <c r="H15" s="3">
        <v>23</v>
      </c>
      <c r="I15" s="3">
        <v>26</v>
      </c>
      <c r="J15" s="3">
        <v>32</v>
      </c>
      <c r="K15" s="3">
        <v>41</v>
      </c>
      <c r="L15" s="3">
        <v>39</v>
      </c>
      <c r="M15" s="3">
        <v>43</v>
      </c>
      <c r="N15" s="3">
        <v>27</v>
      </c>
      <c r="O15" s="3">
        <v>24</v>
      </c>
      <c r="P15" s="3">
        <v>14</v>
      </c>
      <c r="Q15" s="3">
        <v>44</v>
      </c>
      <c r="R15" s="5">
        <v>38</v>
      </c>
      <c r="S15" s="5">
        <v>52</v>
      </c>
      <c r="T15" s="3">
        <v>76</v>
      </c>
      <c r="U15" s="3">
        <v>10</v>
      </c>
      <c r="V15" s="3">
        <v>81</v>
      </c>
      <c r="W15" s="3">
        <v>24</v>
      </c>
      <c r="X15" s="3">
        <v>4</v>
      </c>
      <c r="Y15" s="3">
        <v>13</v>
      </c>
      <c r="Z15" s="3">
        <v>8</v>
      </c>
      <c r="AA15" s="4">
        <v>19</v>
      </c>
      <c r="AB15" s="4">
        <v>40</v>
      </c>
      <c r="AC15" s="14">
        <v>37</v>
      </c>
      <c r="AD15" s="4">
        <v>43</v>
      </c>
      <c r="AE15" s="4">
        <v>20</v>
      </c>
      <c r="AF15" s="4">
        <v>89</v>
      </c>
      <c r="AG15" s="4">
        <v>6</v>
      </c>
      <c r="AH15" s="5">
        <v>16</v>
      </c>
      <c r="AI15" s="5">
        <v>6</v>
      </c>
      <c r="AJ15" s="5">
        <v>18</v>
      </c>
      <c r="AK15" s="5">
        <v>6</v>
      </c>
      <c r="AL15" s="5">
        <v>16</v>
      </c>
      <c r="AM15" s="6">
        <v>56</v>
      </c>
      <c r="AN15" s="6">
        <v>29</v>
      </c>
      <c r="AO15" s="2">
        <f t="shared" si="0"/>
        <v>0.97738438111682457</v>
      </c>
      <c r="AP15" s="2">
        <f t="shared" si="40"/>
        <v>0.33161255787892263</v>
      </c>
      <c r="AR15" s="13">
        <f t="shared" si="1"/>
        <v>1.0155038759689923</v>
      </c>
      <c r="AS15" s="13">
        <f t="shared" si="2"/>
        <v>6.9767441860465115E-2</v>
      </c>
      <c r="AT15" s="13">
        <f t="shared" si="3"/>
        <v>0.17829457364341086</v>
      </c>
      <c r="AU15" s="13">
        <f t="shared" si="4"/>
        <v>0.20155038759689922</v>
      </c>
      <c r="AV15" s="13">
        <f t="shared" si="5"/>
        <v>0.24806201550387597</v>
      </c>
      <c r="AW15" s="13">
        <f t="shared" si="6"/>
        <v>0.31782945736434109</v>
      </c>
      <c r="AX15" s="13">
        <f t="shared" si="7"/>
        <v>0.30232558139534882</v>
      </c>
      <c r="AY15" s="13">
        <f t="shared" si="39"/>
        <v>0.33333333333333331</v>
      </c>
      <c r="AZ15" s="13">
        <f t="shared" si="8"/>
        <v>0.20930232558139536</v>
      </c>
      <c r="BA15" s="13">
        <f t="shared" si="9"/>
        <v>0.18604651162790697</v>
      </c>
      <c r="BB15" s="13">
        <f t="shared" si="10"/>
        <v>0.10852713178294573</v>
      </c>
      <c r="BC15" s="13">
        <f t="shared" si="11"/>
        <v>0.34108527131782945</v>
      </c>
      <c r="BD15" s="13">
        <f t="shared" si="12"/>
        <v>0.29457364341085274</v>
      </c>
      <c r="BE15" s="13">
        <f t="shared" si="13"/>
        <v>0.40310077519379844</v>
      </c>
      <c r="BF15" s="13">
        <f t="shared" si="14"/>
        <v>0.58914728682170547</v>
      </c>
      <c r="BG15" s="13">
        <f t="shared" si="15"/>
        <v>7.7519379844961239E-2</v>
      </c>
      <c r="BH15" s="13">
        <f t="shared" si="16"/>
        <v>0.62790697674418605</v>
      </c>
      <c r="BI15" s="13">
        <f t="shared" si="17"/>
        <v>0.18604651162790697</v>
      </c>
      <c r="BJ15" s="13">
        <f t="shared" si="18"/>
        <v>3.1007751937984496E-2</v>
      </c>
      <c r="BK15" s="13">
        <f t="shared" si="19"/>
        <v>0.10077519379844961</v>
      </c>
      <c r="BL15" s="13">
        <f t="shared" si="20"/>
        <v>6.2015503875968991E-2</v>
      </c>
      <c r="BM15" s="13">
        <f t="shared" si="21"/>
        <v>0.14728682170542637</v>
      </c>
      <c r="BN15" s="13">
        <f t="shared" si="22"/>
        <v>0.31007751937984496</v>
      </c>
      <c r="BO15" s="13">
        <f t="shared" si="23"/>
        <v>0.2868217054263566</v>
      </c>
      <c r="BP15" s="13">
        <f t="shared" si="24"/>
        <v>0.33333333333333331</v>
      </c>
      <c r="BQ15" s="13">
        <f t="shared" si="25"/>
        <v>0.15503875968992248</v>
      </c>
      <c r="BR15" s="13">
        <f t="shared" si="26"/>
        <v>0.68992248062015504</v>
      </c>
      <c r="BS15" s="13">
        <f t="shared" si="27"/>
        <v>4.6511627906976744E-2</v>
      </c>
      <c r="BT15" s="13">
        <f t="shared" si="28"/>
        <v>0.12403100775193798</v>
      </c>
      <c r="BU15" s="13">
        <f t="shared" si="29"/>
        <v>4.6511627906976744E-2</v>
      </c>
      <c r="BV15" s="13">
        <f t="shared" si="30"/>
        <v>0.13953488372093023</v>
      </c>
      <c r="BW15" s="13">
        <f t="shared" si="31"/>
        <v>4.6511627906976744E-2</v>
      </c>
      <c r="BX15" s="13">
        <f t="shared" si="32"/>
        <v>0.12403100775193798</v>
      </c>
      <c r="BY15" s="2">
        <v>0.97738438111682457</v>
      </c>
      <c r="BZ15" s="2">
        <v>0.33161255787892263</v>
      </c>
      <c r="CA15" s="2">
        <v>12</v>
      </c>
      <c r="CC15" s="2">
        <f t="shared" si="33"/>
        <v>0.92500000000000004</v>
      </c>
      <c r="CD15" s="2">
        <f t="shared" si="34"/>
        <v>1.85</v>
      </c>
      <c r="CE15" s="2">
        <f t="shared" si="35"/>
        <v>1.1578947368421051</v>
      </c>
      <c r="CF15" s="2">
        <f t="shared" si="36"/>
        <v>0.68421052631578938</v>
      </c>
      <c r="CG15" s="2">
        <f t="shared" si="37"/>
        <v>0.60465116279069764</v>
      </c>
      <c r="CH15" s="2">
        <f t="shared" si="38"/>
        <v>1.1782945736434109</v>
      </c>
    </row>
    <row r="16" spans="1:86" s="2" customFormat="1" x14ac:dyDescent="0.25">
      <c r="A16" s="1" t="s">
        <v>90</v>
      </c>
      <c r="B16" s="1"/>
      <c r="C16" s="12" t="s">
        <v>91</v>
      </c>
      <c r="D16" s="2">
        <v>13</v>
      </c>
      <c r="E16" s="3">
        <v>133</v>
      </c>
      <c r="F16" s="3">
        <v>138</v>
      </c>
      <c r="G16" s="3">
        <v>7</v>
      </c>
      <c r="H16" s="3">
        <v>23</v>
      </c>
      <c r="I16" s="3">
        <v>26</v>
      </c>
      <c r="J16" s="3">
        <v>36</v>
      </c>
      <c r="K16" s="3">
        <v>43</v>
      </c>
      <c r="L16" s="3">
        <v>43</v>
      </c>
      <c r="M16" s="3">
        <v>52</v>
      </c>
      <c r="N16" s="3">
        <v>29</v>
      </c>
      <c r="O16" s="3">
        <v>25</v>
      </c>
      <c r="P16" s="3">
        <v>15</v>
      </c>
      <c r="Q16" s="3">
        <v>46</v>
      </c>
      <c r="R16" s="5">
        <v>41</v>
      </c>
      <c r="S16" s="5">
        <v>57</v>
      </c>
      <c r="T16" s="3">
        <v>82</v>
      </c>
      <c r="U16" s="3">
        <v>9</v>
      </c>
      <c r="V16" s="3">
        <v>76</v>
      </c>
      <c r="W16" s="3">
        <v>20</v>
      </c>
      <c r="X16" s="3">
        <v>8</v>
      </c>
      <c r="Y16" s="3">
        <v>9</v>
      </c>
      <c r="Z16" s="3">
        <v>5</v>
      </c>
      <c r="AA16" s="4">
        <v>27</v>
      </c>
      <c r="AB16" s="4">
        <v>42</v>
      </c>
      <c r="AC16" s="4">
        <v>45</v>
      </c>
      <c r="AD16" s="4">
        <v>55</v>
      </c>
      <c r="AE16" s="4">
        <v>22</v>
      </c>
      <c r="AF16" s="4">
        <v>90</v>
      </c>
      <c r="AG16" s="4">
        <v>7</v>
      </c>
      <c r="AH16" s="5">
        <v>18</v>
      </c>
      <c r="AI16" s="5">
        <v>4</v>
      </c>
      <c r="AJ16" s="5">
        <v>24</v>
      </c>
      <c r="AK16" s="5">
        <v>4</v>
      </c>
      <c r="AL16" s="5">
        <v>22</v>
      </c>
      <c r="AM16" s="6">
        <v>52</v>
      </c>
      <c r="AN16" s="6">
        <v>19</v>
      </c>
      <c r="AO16" s="2">
        <f t="shared" si="0"/>
        <v>0.90757121103705141</v>
      </c>
      <c r="AP16" s="2">
        <f t="shared" si="40"/>
        <v>0.47123889803846897</v>
      </c>
      <c r="AR16" s="13">
        <f t="shared" si="1"/>
        <v>1.0375939849624061</v>
      </c>
      <c r="AS16" s="13">
        <f t="shared" si="2"/>
        <v>5.2631578947368418E-2</v>
      </c>
      <c r="AT16" s="13">
        <f t="shared" si="3"/>
        <v>0.17293233082706766</v>
      </c>
      <c r="AU16" s="13">
        <f t="shared" si="4"/>
        <v>0.19548872180451127</v>
      </c>
      <c r="AV16" s="13">
        <f t="shared" si="5"/>
        <v>0.27067669172932329</v>
      </c>
      <c r="AW16" s="13">
        <f t="shared" si="6"/>
        <v>0.32330827067669171</v>
      </c>
      <c r="AX16" s="13">
        <f t="shared" si="7"/>
        <v>0.32330827067669171</v>
      </c>
      <c r="AY16" s="13">
        <f t="shared" si="39"/>
        <v>0.39097744360902253</v>
      </c>
      <c r="AZ16" s="13">
        <f t="shared" si="8"/>
        <v>0.21804511278195488</v>
      </c>
      <c r="BA16" s="13">
        <f t="shared" si="9"/>
        <v>0.18796992481203006</v>
      </c>
      <c r="BB16" s="13">
        <f t="shared" si="10"/>
        <v>0.11278195488721804</v>
      </c>
      <c r="BC16" s="13">
        <f t="shared" si="11"/>
        <v>0.34586466165413532</v>
      </c>
      <c r="BD16" s="13">
        <f t="shared" si="12"/>
        <v>0.30827067669172931</v>
      </c>
      <c r="BE16" s="13">
        <f t="shared" si="13"/>
        <v>0.42857142857142855</v>
      </c>
      <c r="BF16" s="13">
        <f t="shared" si="14"/>
        <v>0.61654135338345861</v>
      </c>
      <c r="BG16" s="13">
        <f t="shared" si="15"/>
        <v>6.7669172932330823E-2</v>
      </c>
      <c r="BH16" s="13">
        <f t="shared" si="16"/>
        <v>0.5714285714285714</v>
      </c>
      <c r="BI16" s="13">
        <f t="shared" si="17"/>
        <v>0.15037593984962405</v>
      </c>
      <c r="BJ16" s="13">
        <f t="shared" si="18"/>
        <v>6.0150375939849621E-2</v>
      </c>
      <c r="BK16" s="13">
        <f t="shared" si="19"/>
        <v>6.7669172932330823E-2</v>
      </c>
      <c r="BL16" s="13">
        <f t="shared" si="20"/>
        <v>3.7593984962406013E-2</v>
      </c>
      <c r="BM16" s="13">
        <f t="shared" si="21"/>
        <v>0.20300751879699247</v>
      </c>
      <c r="BN16" s="13">
        <f t="shared" si="22"/>
        <v>0.31578947368421051</v>
      </c>
      <c r="BO16" s="13">
        <f t="shared" si="23"/>
        <v>0.33834586466165412</v>
      </c>
      <c r="BP16" s="13">
        <f t="shared" si="24"/>
        <v>0.41353383458646614</v>
      </c>
      <c r="BQ16" s="13">
        <f t="shared" si="25"/>
        <v>0.16541353383458646</v>
      </c>
      <c r="BR16" s="13">
        <f t="shared" si="26"/>
        <v>0.67669172932330823</v>
      </c>
      <c r="BS16" s="13">
        <f t="shared" si="27"/>
        <v>5.2631578947368418E-2</v>
      </c>
      <c r="BT16" s="13">
        <f t="shared" si="28"/>
        <v>0.13533834586466165</v>
      </c>
      <c r="BU16" s="13">
        <f t="shared" si="29"/>
        <v>3.007518796992481E-2</v>
      </c>
      <c r="BV16" s="13">
        <f t="shared" si="30"/>
        <v>0.18045112781954886</v>
      </c>
      <c r="BW16" s="13">
        <f t="shared" si="31"/>
        <v>3.007518796992481E-2</v>
      </c>
      <c r="BX16" s="13">
        <f t="shared" si="32"/>
        <v>0.16541353383458646</v>
      </c>
      <c r="BY16" s="2">
        <v>0.90757121103705141</v>
      </c>
      <c r="BZ16" s="2">
        <v>0.47123889803846897</v>
      </c>
      <c r="CA16" s="2">
        <v>13</v>
      </c>
      <c r="CC16" s="2">
        <f>(BO16/BN16)</f>
        <v>1.0714285714285714</v>
      </c>
      <c r="CD16" s="2">
        <f t="shared" si="34"/>
        <v>2.0454545454545454</v>
      </c>
      <c r="CE16" s="2">
        <f t="shared" si="35"/>
        <v>1.1219512195121952</v>
      </c>
      <c r="CF16" s="2">
        <f t="shared" si="36"/>
        <v>0.69512195121951215</v>
      </c>
      <c r="CG16" s="2">
        <f t="shared" si="37"/>
        <v>0.64661654135338342</v>
      </c>
      <c r="CH16" s="2">
        <f t="shared" si="38"/>
        <v>1.2330827067669172</v>
      </c>
    </row>
    <row r="17" spans="1:86" s="2" customFormat="1" x14ac:dyDescent="0.25">
      <c r="A17" s="1" t="s">
        <v>90</v>
      </c>
      <c r="B17" s="1"/>
      <c r="C17" s="12" t="s">
        <v>91</v>
      </c>
      <c r="D17" s="2">
        <v>14</v>
      </c>
      <c r="E17" s="3">
        <v>118</v>
      </c>
      <c r="F17" s="3">
        <v>118</v>
      </c>
      <c r="G17" s="3">
        <v>5</v>
      </c>
      <c r="H17" s="3">
        <v>20</v>
      </c>
      <c r="I17" s="3">
        <v>23</v>
      </c>
      <c r="J17" s="3">
        <v>19</v>
      </c>
      <c r="K17" s="3">
        <v>33</v>
      </c>
      <c r="L17" s="3">
        <v>36</v>
      </c>
      <c r="M17" s="3">
        <v>45</v>
      </c>
      <c r="N17" s="3">
        <v>23</v>
      </c>
      <c r="O17" s="3">
        <v>21</v>
      </c>
      <c r="P17" s="3">
        <v>10</v>
      </c>
      <c r="Q17" s="3">
        <v>37</v>
      </c>
      <c r="R17" s="5">
        <v>37</v>
      </c>
      <c r="S17" s="5">
        <v>42</v>
      </c>
      <c r="T17" s="3">
        <v>42</v>
      </c>
      <c r="U17" s="3">
        <v>10</v>
      </c>
      <c r="V17" s="3">
        <v>71</v>
      </c>
      <c r="W17" s="3">
        <v>19</v>
      </c>
      <c r="X17" s="3">
        <v>2.5</v>
      </c>
      <c r="Y17" s="3">
        <v>16</v>
      </c>
      <c r="Z17" s="3">
        <v>1</v>
      </c>
      <c r="AA17" s="4">
        <v>25</v>
      </c>
      <c r="AB17" s="4">
        <v>36</v>
      </c>
      <c r="AC17" s="4">
        <v>21.5</v>
      </c>
      <c r="AD17" s="4">
        <v>30</v>
      </c>
      <c r="AE17" s="4">
        <v>15</v>
      </c>
      <c r="AF17" s="4">
        <v>78</v>
      </c>
      <c r="AG17" s="4">
        <v>7</v>
      </c>
      <c r="AH17" s="5">
        <v>19</v>
      </c>
      <c r="AI17" s="5">
        <v>5</v>
      </c>
      <c r="AJ17" s="5">
        <v>22</v>
      </c>
      <c r="AK17" s="5">
        <v>5</v>
      </c>
      <c r="AL17" s="5">
        <v>23</v>
      </c>
      <c r="AM17" s="6">
        <v>78</v>
      </c>
      <c r="AN17" s="6">
        <v>27</v>
      </c>
      <c r="AO17" s="2">
        <f t="shared" si="0"/>
        <v>1.3613568165555769</v>
      </c>
      <c r="AP17" s="2">
        <f t="shared" si="40"/>
        <v>0.26179938779914941</v>
      </c>
      <c r="AR17" s="13">
        <f t="shared" si="1"/>
        <v>1</v>
      </c>
      <c r="AS17" s="13">
        <f t="shared" si="2"/>
        <v>4.2372881355932202E-2</v>
      </c>
      <c r="AT17" s="13">
        <f t="shared" si="3"/>
        <v>0.16949152542372881</v>
      </c>
      <c r="AU17" s="13">
        <f t="shared" si="4"/>
        <v>0.19491525423728814</v>
      </c>
      <c r="AV17" s="13">
        <f t="shared" si="5"/>
        <v>0.16101694915254236</v>
      </c>
      <c r="AW17" s="13">
        <f t="shared" si="6"/>
        <v>0.27966101694915252</v>
      </c>
      <c r="AX17" s="13">
        <f t="shared" si="7"/>
        <v>0.30508474576271188</v>
      </c>
      <c r="AY17" s="13">
        <f t="shared" si="39"/>
        <v>0.38135593220338981</v>
      </c>
      <c r="AZ17" s="13">
        <f t="shared" si="8"/>
        <v>0.19491525423728814</v>
      </c>
      <c r="BA17" s="13">
        <f t="shared" si="9"/>
        <v>0.17796610169491525</v>
      </c>
      <c r="BB17" s="13">
        <f t="shared" si="10"/>
        <v>8.4745762711864403E-2</v>
      </c>
      <c r="BC17" s="13">
        <f t="shared" si="11"/>
        <v>0.3135593220338983</v>
      </c>
      <c r="BD17" s="13">
        <f t="shared" si="12"/>
        <v>0.3135593220338983</v>
      </c>
      <c r="BE17" s="13">
        <f t="shared" si="13"/>
        <v>0.3559322033898305</v>
      </c>
      <c r="BF17" s="13">
        <f t="shared" si="14"/>
        <v>0.3559322033898305</v>
      </c>
      <c r="BG17" s="13">
        <f t="shared" si="15"/>
        <v>8.4745762711864403E-2</v>
      </c>
      <c r="BH17" s="13">
        <f t="shared" si="16"/>
        <v>0.60169491525423724</v>
      </c>
      <c r="BI17" s="13">
        <f t="shared" si="17"/>
        <v>0.16101694915254236</v>
      </c>
      <c r="BJ17" s="13">
        <f t="shared" si="18"/>
        <v>2.1186440677966101E-2</v>
      </c>
      <c r="BK17" s="13">
        <f t="shared" si="19"/>
        <v>0.13559322033898305</v>
      </c>
      <c r="BL17" s="13">
        <f t="shared" si="20"/>
        <v>8.4745762711864406E-3</v>
      </c>
      <c r="BM17" s="13">
        <f t="shared" si="21"/>
        <v>0.21186440677966101</v>
      </c>
      <c r="BN17" s="13">
        <f>(AB17/E17)</f>
        <v>0.30508474576271188</v>
      </c>
      <c r="BO17" s="13">
        <f t="shared" si="23"/>
        <v>0.18220338983050846</v>
      </c>
      <c r="BP17" s="13">
        <f t="shared" si="24"/>
        <v>0.25423728813559321</v>
      </c>
      <c r="BQ17" s="13">
        <f t="shared" si="25"/>
        <v>0.1271186440677966</v>
      </c>
      <c r="BR17" s="13">
        <f t="shared" si="26"/>
        <v>0.66101694915254239</v>
      </c>
      <c r="BS17" s="13">
        <f t="shared" si="27"/>
        <v>5.9322033898305086E-2</v>
      </c>
      <c r="BT17" s="13">
        <f t="shared" si="28"/>
        <v>0.16101694915254236</v>
      </c>
      <c r="BU17" s="13">
        <f t="shared" si="29"/>
        <v>4.2372881355932202E-2</v>
      </c>
      <c r="BV17" s="13">
        <f t="shared" si="30"/>
        <v>0.1864406779661017</v>
      </c>
      <c r="BW17" s="13">
        <f t="shared" si="31"/>
        <v>4.2372881355932202E-2</v>
      </c>
      <c r="BX17" s="13">
        <f t="shared" si="32"/>
        <v>0.19491525423728814</v>
      </c>
      <c r="BY17" s="2">
        <v>1.3613568165555769</v>
      </c>
      <c r="BZ17" s="2">
        <v>0.26179938779914941</v>
      </c>
      <c r="CA17" s="2">
        <v>14</v>
      </c>
      <c r="CC17" s="2">
        <f>(BO17/BN17)</f>
        <v>0.5972222222222221</v>
      </c>
      <c r="CD17" s="2">
        <f t="shared" si="34"/>
        <v>1.4333333333333333</v>
      </c>
      <c r="CE17" s="2">
        <f t="shared" si="35"/>
        <v>1</v>
      </c>
      <c r="CF17" s="2">
        <f t="shared" si="36"/>
        <v>1</v>
      </c>
      <c r="CG17" s="2">
        <f t="shared" si="37"/>
        <v>0.61016949152542377</v>
      </c>
      <c r="CH17" s="2">
        <f t="shared" si="38"/>
        <v>0.71186440677966101</v>
      </c>
    </row>
    <row r="18" spans="1:86" s="2" customFormat="1" x14ac:dyDescent="0.25">
      <c r="A18" s="1" t="s">
        <v>90</v>
      </c>
      <c r="B18" s="1"/>
      <c r="C18" s="12" t="s">
        <v>91</v>
      </c>
      <c r="D18" s="2">
        <v>15</v>
      </c>
      <c r="E18" s="3">
        <v>124</v>
      </c>
      <c r="F18" s="3">
        <v>127</v>
      </c>
      <c r="G18" s="3">
        <v>10</v>
      </c>
      <c r="H18" s="3">
        <v>25</v>
      </c>
      <c r="I18" s="3">
        <v>26</v>
      </c>
      <c r="J18" s="3">
        <v>41</v>
      </c>
      <c r="K18" s="3">
        <v>44</v>
      </c>
      <c r="L18" s="3">
        <v>46</v>
      </c>
      <c r="M18" s="3">
        <v>53</v>
      </c>
      <c r="N18" s="3">
        <v>24</v>
      </c>
      <c r="O18" s="3">
        <v>17</v>
      </c>
      <c r="P18" s="3">
        <v>10</v>
      </c>
      <c r="Q18" s="3">
        <v>52</v>
      </c>
      <c r="R18" s="5">
        <v>45</v>
      </c>
      <c r="S18" s="5">
        <v>56</v>
      </c>
      <c r="T18" s="3">
        <v>82</v>
      </c>
      <c r="U18" s="3">
        <v>8</v>
      </c>
      <c r="V18" s="3">
        <v>62</v>
      </c>
      <c r="W18" s="3">
        <v>30</v>
      </c>
      <c r="X18" s="3">
        <v>7</v>
      </c>
      <c r="Y18" s="3">
        <v>16</v>
      </c>
      <c r="Z18" s="3">
        <v>2</v>
      </c>
      <c r="AA18" s="4">
        <v>31</v>
      </c>
      <c r="AB18" s="4">
        <v>24</v>
      </c>
      <c r="AC18" s="4">
        <v>34</v>
      </c>
      <c r="AD18" s="4">
        <v>50</v>
      </c>
      <c r="AE18" s="4">
        <v>20</v>
      </c>
      <c r="AF18" s="4">
        <v>80</v>
      </c>
      <c r="AG18" s="4">
        <v>6</v>
      </c>
      <c r="AH18" s="5">
        <v>12.5</v>
      </c>
      <c r="AI18" s="5">
        <v>5</v>
      </c>
      <c r="AJ18" s="5">
        <v>15</v>
      </c>
      <c r="AK18" s="5">
        <v>4</v>
      </c>
      <c r="AL18" s="5">
        <v>15</v>
      </c>
      <c r="AM18" s="6">
        <v>74</v>
      </c>
      <c r="AN18" s="6">
        <v>15</v>
      </c>
      <c r="AO18" s="2">
        <f t="shared" si="0"/>
        <v>1.2915436464758039</v>
      </c>
      <c r="AP18" s="2">
        <f t="shared" si="40"/>
        <v>0.24434609527920614</v>
      </c>
      <c r="AR18" s="13">
        <f t="shared" si="1"/>
        <v>1.0241935483870968</v>
      </c>
      <c r="AS18" s="13">
        <f t="shared" si="2"/>
        <v>8.0645161290322578E-2</v>
      </c>
      <c r="AT18" s="13">
        <f t="shared" si="3"/>
        <v>0.20161290322580644</v>
      </c>
      <c r="AU18" s="13">
        <f t="shared" si="4"/>
        <v>0.20967741935483872</v>
      </c>
      <c r="AV18" s="13">
        <f t="shared" si="5"/>
        <v>0.33064516129032256</v>
      </c>
      <c r="AW18" s="13">
        <f t="shared" si="6"/>
        <v>0.35483870967741937</v>
      </c>
      <c r="AX18" s="13">
        <f t="shared" si="7"/>
        <v>0.37096774193548387</v>
      </c>
      <c r="AY18" s="13">
        <f t="shared" si="39"/>
        <v>0.42741935483870969</v>
      </c>
      <c r="AZ18" s="13">
        <f t="shared" si="8"/>
        <v>0.19354838709677419</v>
      </c>
      <c r="BA18" s="13">
        <f t="shared" si="9"/>
        <v>0.13709677419354838</v>
      </c>
      <c r="BB18" s="13">
        <f t="shared" si="10"/>
        <v>8.0645161290322578E-2</v>
      </c>
      <c r="BC18" s="13">
        <f t="shared" si="11"/>
        <v>0.41935483870967744</v>
      </c>
      <c r="BD18" s="13">
        <f t="shared" si="12"/>
        <v>0.36290322580645162</v>
      </c>
      <c r="BE18" s="13">
        <f t="shared" si="13"/>
        <v>0.45161290322580644</v>
      </c>
      <c r="BF18" s="13">
        <f t="shared" si="14"/>
        <v>0.66129032258064513</v>
      </c>
      <c r="BG18" s="13">
        <f t="shared" si="15"/>
        <v>6.4516129032258063E-2</v>
      </c>
      <c r="BH18" s="13">
        <f t="shared" si="16"/>
        <v>0.5</v>
      </c>
      <c r="BI18" s="13">
        <f t="shared" si="17"/>
        <v>0.24193548387096775</v>
      </c>
      <c r="BJ18" s="13">
        <f t="shared" si="18"/>
        <v>5.6451612903225805E-2</v>
      </c>
      <c r="BK18" s="13">
        <f t="shared" si="19"/>
        <v>0.12903225806451613</v>
      </c>
      <c r="BL18" s="13">
        <f t="shared" si="20"/>
        <v>1.6129032258064516E-2</v>
      </c>
      <c r="BM18" s="13">
        <f t="shared" si="21"/>
        <v>0.25</v>
      </c>
      <c r="BN18" s="13">
        <f t="shared" si="22"/>
        <v>0.19354838709677419</v>
      </c>
      <c r="BO18" s="13">
        <f t="shared" si="23"/>
        <v>0.27419354838709675</v>
      </c>
      <c r="BP18" s="13">
        <f t="shared" si="24"/>
        <v>0.40322580645161288</v>
      </c>
      <c r="BQ18" s="13">
        <f t="shared" si="25"/>
        <v>0.16129032258064516</v>
      </c>
      <c r="BR18" s="13">
        <f t="shared" si="26"/>
        <v>0.64516129032258063</v>
      </c>
      <c r="BS18" s="13">
        <f t="shared" si="27"/>
        <v>4.8387096774193547E-2</v>
      </c>
      <c r="BT18" s="13">
        <f t="shared" si="28"/>
        <v>0.10080645161290322</v>
      </c>
      <c r="BU18" s="13">
        <f t="shared" si="29"/>
        <v>4.0322580645161289E-2</v>
      </c>
      <c r="BV18" s="13">
        <f t="shared" si="30"/>
        <v>0.12096774193548387</v>
      </c>
      <c r="BW18" s="13">
        <f t="shared" si="31"/>
        <v>3.2258064516129031E-2</v>
      </c>
      <c r="BX18" s="13">
        <f t="shared" si="32"/>
        <v>0.12096774193548387</v>
      </c>
      <c r="BY18" s="2">
        <v>1.2915436464758039</v>
      </c>
      <c r="BZ18" s="2">
        <v>0.24434609527920614</v>
      </c>
      <c r="CA18" s="2">
        <v>15</v>
      </c>
      <c r="CC18" s="2">
        <f t="shared" si="33"/>
        <v>1.4166666666666665</v>
      </c>
      <c r="CD18" s="2">
        <f t="shared" si="34"/>
        <v>1.7</v>
      </c>
      <c r="CE18" s="2">
        <f t="shared" si="35"/>
        <v>1.1555555555555557</v>
      </c>
      <c r="CF18" s="2">
        <f t="shared" si="36"/>
        <v>0.68292682926829273</v>
      </c>
      <c r="CG18" s="2">
        <f t="shared" si="37"/>
        <v>0.74193548387096775</v>
      </c>
      <c r="CH18" s="2">
        <f t="shared" si="38"/>
        <v>1.3225806451612903</v>
      </c>
    </row>
    <row r="19" spans="1:86" s="2" customFormat="1" ht="15.75" thickBot="1" x14ac:dyDescent="0.3">
      <c r="A19" s="8" t="s">
        <v>90</v>
      </c>
      <c r="B19" s="8"/>
      <c r="C19" s="12" t="s">
        <v>91</v>
      </c>
      <c r="D19" s="9">
        <v>16</v>
      </c>
      <c r="E19" s="15">
        <v>104</v>
      </c>
      <c r="F19" s="15">
        <v>107</v>
      </c>
      <c r="G19" s="15">
        <v>9</v>
      </c>
      <c r="H19" s="15">
        <v>23</v>
      </c>
      <c r="I19" s="15">
        <v>25</v>
      </c>
      <c r="J19" s="15">
        <v>31</v>
      </c>
      <c r="K19" s="15">
        <v>36</v>
      </c>
      <c r="L19" s="15">
        <v>37</v>
      </c>
      <c r="M19" s="15">
        <v>40</v>
      </c>
      <c r="N19" s="15">
        <v>24</v>
      </c>
      <c r="O19" s="15">
        <v>17</v>
      </c>
      <c r="P19" s="15">
        <v>9</v>
      </c>
      <c r="Q19" s="15">
        <v>41.5</v>
      </c>
      <c r="R19" s="16">
        <v>41.5</v>
      </c>
      <c r="S19" s="16">
        <v>59</v>
      </c>
      <c r="T19" s="15">
        <v>59</v>
      </c>
      <c r="U19" s="15">
        <v>5</v>
      </c>
      <c r="V19" s="15">
        <v>72</v>
      </c>
      <c r="W19" s="15">
        <v>23</v>
      </c>
      <c r="X19" s="15">
        <v>8</v>
      </c>
      <c r="Y19" s="15">
        <v>10</v>
      </c>
      <c r="Z19" s="15">
        <v>4</v>
      </c>
      <c r="AA19" s="17">
        <v>22</v>
      </c>
      <c r="AB19" s="17">
        <v>28</v>
      </c>
      <c r="AC19" s="17">
        <v>32</v>
      </c>
      <c r="AD19" s="17">
        <v>42</v>
      </c>
      <c r="AE19" s="17">
        <v>25</v>
      </c>
      <c r="AF19" s="17">
        <v>56</v>
      </c>
      <c r="AG19" s="17">
        <v>9</v>
      </c>
      <c r="AH19" s="16">
        <v>14</v>
      </c>
      <c r="AI19" s="16">
        <v>6</v>
      </c>
      <c r="AJ19" s="16">
        <v>14</v>
      </c>
      <c r="AK19" s="16">
        <v>5</v>
      </c>
      <c r="AL19" s="16">
        <v>13</v>
      </c>
      <c r="AM19" s="18">
        <v>71</v>
      </c>
      <c r="AN19" s="18">
        <v>14</v>
      </c>
      <c r="AO19" s="9">
        <f t="shared" si="0"/>
        <v>1.2391837689159739</v>
      </c>
      <c r="AP19" s="2">
        <f t="shared" si="40"/>
        <v>0.12217304763960307</v>
      </c>
      <c r="AQ19" s="9"/>
      <c r="AR19" s="13">
        <f t="shared" si="1"/>
        <v>1.0288461538461537</v>
      </c>
      <c r="AS19" s="13">
        <f t="shared" si="2"/>
        <v>8.6538461538461536E-2</v>
      </c>
      <c r="AT19" s="13">
        <f t="shared" si="3"/>
        <v>0.22115384615384615</v>
      </c>
      <c r="AU19" s="13">
        <f t="shared" si="4"/>
        <v>0.24038461538461539</v>
      </c>
      <c r="AV19" s="13">
        <f t="shared" si="5"/>
        <v>0.29807692307692307</v>
      </c>
      <c r="AW19" s="13">
        <f t="shared" si="6"/>
        <v>0.34615384615384615</v>
      </c>
      <c r="AX19" s="13">
        <f t="shared" si="7"/>
        <v>0.35576923076923078</v>
      </c>
      <c r="AY19" s="13">
        <f t="shared" si="39"/>
        <v>0.38461538461538464</v>
      </c>
      <c r="AZ19" s="13">
        <f t="shared" si="8"/>
        <v>0.23076923076923078</v>
      </c>
      <c r="BA19" s="13">
        <f t="shared" si="9"/>
        <v>0.16346153846153846</v>
      </c>
      <c r="BB19" s="13">
        <f t="shared" si="10"/>
        <v>8.6538461538461536E-2</v>
      </c>
      <c r="BC19" s="13">
        <f t="shared" si="11"/>
        <v>0.39903846153846156</v>
      </c>
      <c r="BD19" s="13">
        <f t="shared" si="12"/>
        <v>0.39903846153846156</v>
      </c>
      <c r="BE19" s="13">
        <f t="shared" si="13"/>
        <v>0.56730769230769229</v>
      </c>
      <c r="BF19" s="13">
        <f t="shared" si="14"/>
        <v>0.56730769230769229</v>
      </c>
      <c r="BG19" s="13">
        <f t="shared" si="15"/>
        <v>4.807692307692308E-2</v>
      </c>
      <c r="BH19" s="13">
        <f t="shared" si="16"/>
        <v>0.69230769230769229</v>
      </c>
      <c r="BI19" s="13">
        <f t="shared" si="17"/>
        <v>0.22115384615384615</v>
      </c>
      <c r="BJ19" s="13">
        <f t="shared" si="18"/>
        <v>7.6923076923076927E-2</v>
      </c>
      <c r="BK19" s="13">
        <f t="shared" si="19"/>
        <v>9.6153846153846159E-2</v>
      </c>
      <c r="BL19" s="13">
        <f t="shared" si="20"/>
        <v>3.8461538461538464E-2</v>
      </c>
      <c r="BM19" s="13">
        <f t="shared" si="21"/>
        <v>0.21153846153846154</v>
      </c>
      <c r="BN19" s="13">
        <f t="shared" si="22"/>
        <v>0.26923076923076922</v>
      </c>
      <c r="BO19" s="13">
        <f t="shared" si="23"/>
        <v>0.30769230769230771</v>
      </c>
      <c r="BP19" s="13">
        <f t="shared" si="24"/>
        <v>0.40384615384615385</v>
      </c>
      <c r="BQ19" s="13">
        <f t="shared" si="25"/>
        <v>0.24038461538461539</v>
      </c>
      <c r="BR19" s="13">
        <f t="shared" si="26"/>
        <v>0.53846153846153844</v>
      </c>
      <c r="BS19" s="13">
        <f t="shared" si="27"/>
        <v>8.6538461538461536E-2</v>
      </c>
      <c r="BT19" s="13">
        <f t="shared" si="28"/>
        <v>0.13461538461538461</v>
      </c>
      <c r="BU19" s="13">
        <f t="shared" si="29"/>
        <v>5.7692307692307696E-2</v>
      </c>
      <c r="BV19" s="13">
        <f t="shared" si="30"/>
        <v>0.13461538461538461</v>
      </c>
      <c r="BW19" s="13">
        <f t="shared" si="31"/>
        <v>4.807692307692308E-2</v>
      </c>
      <c r="BX19" s="13">
        <f t="shared" si="32"/>
        <v>0.125</v>
      </c>
      <c r="BY19" s="9">
        <v>1.2391837689159739</v>
      </c>
      <c r="BZ19" s="9">
        <v>0.12217304763960307</v>
      </c>
      <c r="CA19" s="9">
        <v>16</v>
      </c>
      <c r="CB19" s="9"/>
      <c r="CC19" s="9">
        <f t="shared" si="33"/>
        <v>1.142857142857143</v>
      </c>
      <c r="CD19" s="9">
        <f t="shared" si="34"/>
        <v>1.28</v>
      </c>
      <c r="CE19" s="9">
        <f t="shared" si="35"/>
        <v>1</v>
      </c>
      <c r="CF19" s="9">
        <f t="shared" si="36"/>
        <v>1</v>
      </c>
      <c r="CG19" s="9">
        <f t="shared" si="37"/>
        <v>0.71153846153846156</v>
      </c>
      <c r="CH19" s="9">
        <f t="shared" si="38"/>
        <v>1.1346153846153846</v>
      </c>
    </row>
    <row r="20" spans="1:86" s="2" customFormat="1" x14ac:dyDescent="0.25">
      <c r="A20" s="11" t="s">
        <v>92</v>
      </c>
      <c r="B20" s="11"/>
      <c r="C20" s="12" t="s">
        <v>91</v>
      </c>
      <c r="D20" s="13">
        <v>1</v>
      </c>
      <c r="E20" s="19">
        <v>86</v>
      </c>
      <c r="F20" s="19">
        <v>92</v>
      </c>
      <c r="G20" s="19">
        <v>9</v>
      </c>
      <c r="H20" s="19">
        <v>8</v>
      </c>
      <c r="I20" s="19">
        <v>10</v>
      </c>
      <c r="J20" s="19">
        <v>10.5</v>
      </c>
      <c r="K20" s="19">
        <v>15</v>
      </c>
      <c r="L20" s="19">
        <v>15</v>
      </c>
      <c r="M20" s="19">
        <v>19.5</v>
      </c>
      <c r="N20" s="19">
        <v>22</v>
      </c>
      <c r="O20" s="19">
        <v>20</v>
      </c>
      <c r="P20" s="19">
        <v>8</v>
      </c>
      <c r="Q20" s="19">
        <v>22</v>
      </c>
      <c r="R20" s="19">
        <v>18</v>
      </c>
      <c r="S20" s="19">
        <v>21</v>
      </c>
      <c r="T20" s="19">
        <v>21</v>
      </c>
      <c r="U20" s="19">
        <v>5</v>
      </c>
      <c r="V20" s="19">
        <v>49</v>
      </c>
      <c r="W20" s="19">
        <v>13</v>
      </c>
      <c r="X20" s="19">
        <v>5.5</v>
      </c>
      <c r="Y20" s="20">
        <v>6</v>
      </c>
      <c r="Z20" s="20">
        <v>0.5</v>
      </c>
      <c r="AA20" s="20">
        <v>17</v>
      </c>
      <c r="AB20" s="20">
        <v>10</v>
      </c>
      <c r="AC20" s="20">
        <v>13.5</v>
      </c>
      <c r="AD20" s="20">
        <v>18</v>
      </c>
      <c r="AE20" s="20">
        <v>9</v>
      </c>
      <c r="AF20" s="21">
        <v>58</v>
      </c>
      <c r="AG20" s="21">
        <v>5</v>
      </c>
      <c r="AH20" s="21">
        <v>3</v>
      </c>
      <c r="AI20" s="21">
        <v>4.5</v>
      </c>
      <c r="AJ20" s="21">
        <v>2</v>
      </c>
      <c r="AK20" s="21">
        <v>4</v>
      </c>
      <c r="AL20" s="21">
        <v>7</v>
      </c>
      <c r="AM20" s="22">
        <v>-10</v>
      </c>
      <c r="AN20" s="22">
        <v>7</v>
      </c>
      <c r="AO20" s="13">
        <f t="shared" si="0"/>
        <v>-0.17453292519943295</v>
      </c>
      <c r="AP20" s="13">
        <f t="shared" si="0"/>
        <v>0.12217304763960307</v>
      </c>
      <c r="AQ20" s="13"/>
      <c r="AR20" s="13">
        <f t="shared" si="1"/>
        <v>1.069767441860465</v>
      </c>
      <c r="AS20" s="13">
        <f t="shared" si="2"/>
        <v>0.10465116279069768</v>
      </c>
      <c r="AT20" s="13">
        <f t="shared" si="3"/>
        <v>9.3023255813953487E-2</v>
      </c>
      <c r="AU20" s="13">
        <f t="shared" si="4"/>
        <v>0.11627906976744186</v>
      </c>
      <c r="AV20" s="13">
        <f t="shared" si="5"/>
        <v>0.12209302325581395</v>
      </c>
      <c r="AW20" s="13">
        <f t="shared" si="6"/>
        <v>0.1744186046511628</v>
      </c>
      <c r="AX20" s="13">
        <f t="shared" si="7"/>
        <v>0.1744186046511628</v>
      </c>
      <c r="AY20" s="13">
        <f t="shared" si="39"/>
        <v>0.22674418604651161</v>
      </c>
      <c r="AZ20" s="13">
        <f t="shared" si="8"/>
        <v>0.2558139534883721</v>
      </c>
      <c r="BA20" s="13">
        <f t="shared" si="9"/>
        <v>0.23255813953488372</v>
      </c>
      <c r="BB20" s="13">
        <f t="shared" si="10"/>
        <v>9.3023255813953487E-2</v>
      </c>
      <c r="BC20" s="13">
        <f t="shared" si="11"/>
        <v>0.2558139534883721</v>
      </c>
      <c r="BD20" s="13">
        <f t="shared" si="12"/>
        <v>0.20930232558139536</v>
      </c>
      <c r="BE20" s="13">
        <f t="shared" si="13"/>
        <v>0.2441860465116279</v>
      </c>
      <c r="BF20" s="13">
        <f t="shared" si="14"/>
        <v>0.2441860465116279</v>
      </c>
      <c r="BG20" s="13">
        <f t="shared" si="15"/>
        <v>5.8139534883720929E-2</v>
      </c>
      <c r="BH20" s="13">
        <f t="shared" si="16"/>
        <v>0.56976744186046513</v>
      </c>
      <c r="BI20" s="13">
        <f t="shared" si="17"/>
        <v>0.15116279069767441</v>
      </c>
      <c r="BJ20" s="13">
        <f t="shared" si="18"/>
        <v>6.3953488372093026E-2</v>
      </c>
      <c r="BK20" s="13">
        <f t="shared" si="19"/>
        <v>6.9767441860465115E-2</v>
      </c>
      <c r="BL20" s="13">
        <f t="shared" si="20"/>
        <v>5.8139534883720929E-3</v>
      </c>
      <c r="BM20" s="13">
        <f t="shared" si="21"/>
        <v>0.19767441860465115</v>
      </c>
      <c r="BN20" s="13">
        <f t="shared" si="22"/>
        <v>0.11627906976744186</v>
      </c>
      <c r="BO20" s="13">
        <f t="shared" si="23"/>
        <v>0.15697674418604651</v>
      </c>
      <c r="BP20" s="13">
        <f t="shared" si="24"/>
        <v>0.20930232558139536</v>
      </c>
      <c r="BQ20" s="13">
        <f t="shared" si="25"/>
        <v>0.10465116279069768</v>
      </c>
      <c r="BR20" s="13">
        <f t="shared" si="26"/>
        <v>0.67441860465116277</v>
      </c>
      <c r="BS20" s="13">
        <f t="shared" si="27"/>
        <v>5.8139534883720929E-2</v>
      </c>
      <c r="BT20" s="13">
        <f t="shared" si="28"/>
        <v>3.4883720930232558E-2</v>
      </c>
      <c r="BU20" s="13">
        <f t="shared" si="29"/>
        <v>5.232558139534884E-2</v>
      </c>
      <c r="BV20" s="13">
        <f t="shared" si="30"/>
        <v>2.3255813953488372E-2</v>
      </c>
      <c r="BW20" s="13">
        <f t="shared" si="31"/>
        <v>4.6511627906976744E-2</v>
      </c>
      <c r="BX20" s="13">
        <f t="shared" si="32"/>
        <v>8.1395348837209308E-2</v>
      </c>
      <c r="BY20" s="13">
        <v>-0.17453292519943295</v>
      </c>
      <c r="BZ20" s="13">
        <v>0.12217304763960307</v>
      </c>
      <c r="CA20" s="13">
        <v>17</v>
      </c>
      <c r="CB20" s="13"/>
      <c r="CC20" s="13">
        <f t="shared" si="33"/>
        <v>1.35</v>
      </c>
      <c r="CD20" s="13">
        <f t="shared" si="34"/>
        <v>1.5</v>
      </c>
      <c r="CE20" s="13">
        <f t="shared" si="35"/>
        <v>1.2222222222222221</v>
      </c>
      <c r="CF20" s="13">
        <f t="shared" si="36"/>
        <v>1</v>
      </c>
      <c r="CG20" s="13">
        <f t="shared" si="37"/>
        <v>0.34883720930232559</v>
      </c>
      <c r="CH20" s="13">
        <f t="shared" si="38"/>
        <v>0.48837209302325579</v>
      </c>
    </row>
    <row r="21" spans="1:86" s="2" customFormat="1" x14ac:dyDescent="0.25">
      <c r="A21" s="1" t="s">
        <v>92</v>
      </c>
      <c r="B21" s="1"/>
      <c r="C21" s="12" t="s">
        <v>91</v>
      </c>
      <c r="D21" s="2">
        <v>2</v>
      </c>
      <c r="E21" s="3">
        <v>164</v>
      </c>
      <c r="F21" s="3">
        <v>165</v>
      </c>
      <c r="G21" s="3">
        <v>21</v>
      </c>
      <c r="H21" s="3">
        <v>18</v>
      </c>
      <c r="I21" s="3">
        <v>19</v>
      </c>
      <c r="J21" s="3">
        <v>25</v>
      </c>
      <c r="K21" s="3">
        <v>25</v>
      </c>
      <c r="L21" s="3">
        <v>32</v>
      </c>
      <c r="M21" s="3">
        <v>41</v>
      </c>
      <c r="N21" s="3">
        <v>58</v>
      </c>
      <c r="O21" s="3">
        <v>39</v>
      </c>
      <c r="P21" s="3">
        <v>22</v>
      </c>
      <c r="Q21" s="3">
        <v>63</v>
      </c>
      <c r="R21" s="3">
        <v>32</v>
      </c>
      <c r="S21" s="3">
        <v>63</v>
      </c>
      <c r="T21" s="3">
        <v>32</v>
      </c>
      <c r="U21" s="3">
        <v>1.5</v>
      </c>
      <c r="V21" s="3">
        <v>105</v>
      </c>
      <c r="W21" s="3">
        <v>49</v>
      </c>
      <c r="X21" s="3">
        <v>19</v>
      </c>
      <c r="Y21" s="4">
        <v>14</v>
      </c>
      <c r="Z21" s="4">
        <v>3</v>
      </c>
      <c r="AA21" s="4">
        <v>37</v>
      </c>
      <c r="AB21" s="4">
        <v>25</v>
      </c>
      <c r="AC21" s="4">
        <v>42</v>
      </c>
      <c r="AD21" s="4">
        <v>51</v>
      </c>
      <c r="AE21" s="4">
        <v>22</v>
      </c>
      <c r="AF21" s="5">
        <v>88</v>
      </c>
      <c r="AG21" s="5">
        <v>6</v>
      </c>
      <c r="AH21" s="5">
        <v>10</v>
      </c>
      <c r="AI21" s="5">
        <v>5</v>
      </c>
      <c r="AJ21" s="5">
        <v>8</v>
      </c>
      <c r="AK21" s="5">
        <v>5</v>
      </c>
      <c r="AL21" s="5">
        <v>7</v>
      </c>
      <c r="AM21" s="6">
        <v>110</v>
      </c>
      <c r="AN21" s="6">
        <v>7</v>
      </c>
      <c r="AO21" s="2">
        <f t="shared" si="0"/>
        <v>1.9198621771937625</v>
      </c>
      <c r="AP21" s="2">
        <f t="shared" si="0"/>
        <v>0.12217304763960307</v>
      </c>
      <c r="AR21" s="2">
        <f t="shared" si="1"/>
        <v>1.0060975609756098</v>
      </c>
      <c r="AS21" s="2">
        <f t="shared" si="2"/>
        <v>0.12804878048780488</v>
      </c>
      <c r="AT21" s="2">
        <f t="shared" si="3"/>
        <v>0.10975609756097561</v>
      </c>
      <c r="AU21" s="2">
        <f t="shared" si="4"/>
        <v>0.11585365853658537</v>
      </c>
      <c r="AV21" s="2">
        <f t="shared" si="5"/>
        <v>0.1524390243902439</v>
      </c>
      <c r="AW21" s="2">
        <f t="shared" si="6"/>
        <v>0.1524390243902439</v>
      </c>
      <c r="AX21" s="2">
        <f t="shared" si="7"/>
        <v>0.1951219512195122</v>
      </c>
      <c r="AY21" s="2">
        <f t="shared" si="39"/>
        <v>0.25</v>
      </c>
      <c r="AZ21" s="2">
        <f t="shared" si="8"/>
        <v>0.35365853658536583</v>
      </c>
      <c r="BA21" s="2">
        <f t="shared" si="9"/>
        <v>0.23780487804878048</v>
      </c>
      <c r="BB21" s="2">
        <f t="shared" si="10"/>
        <v>0.13414634146341464</v>
      </c>
      <c r="BC21" s="2">
        <f t="shared" si="11"/>
        <v>0.38414634146341464</v>
      </c>
      <c r="BD21" s="2">
        <f t="shared" si="12"/>
        <v>0.1951219512195122</v>
      </c>
      <c r="BE21" s="2">
        <f t="shared" si="13"/>
        <v>0.38414634146341464</v>
      </c>
      <c r="BF21" s="2">
        <f t="shared" si="14"/>
        <v>0.1951219512195122</v>
      </c>
      <c r="BG21" s="2">
        <f>(U21/E21)</f>
        <v>9.1463414634146336E-3</v>
      </c>
      <c r="BH21" s="2">
        <f t="shared" si="16"/>
        <v>0.6402439024390244</v>
      </c>
      <c r="BI21" s="2">
        <f t="shared" si="17"/>
        <v>0.29878048780487804</v>
      </c>
      <c r="BJ21" s="2">
        <f t="shared" si="18"/>
        <v>0.11585365853658537</v>
      </c>
      <c r="BK21" s="2">
        <f t="shared" si="19"/>
        <v>8.5365853658536592E-2</v>
      </c>
      <c r="BL21" s="2">
        <f t="shared" si="20"/>
        <v>1.8292682926829267E-2</v>
      </c>
      <c r="BM21" s="2">
        <f t="shared" si="21"/>
        <v>0.22560975609756098</v>
      </c>
      <c r="BN21" s="2">
        <f t="shared" si="22"/>
        <v>0.1524390243902439</v>
      </c>
      <c r="BO21" s="2">
        <f t="shared" si="23"/>
        <v>0.25609756097560976</v>
      </c>
      <c r="BP21" s="2">
        <f t="shared" si="24"/>
        <v>0.31097560975609756</v>
      </c>
      <c r="BQ21" s="2">
        <f t="shared" si="25"/>
        <v>0.13414634146341464</v>
      </c>
      <c r="BR21" s="2">
        <f t="shared" si="26"/>
        <v>0.53658536585365857</v>
      </c>
      <c r="BS21" s="2">
        <f t="shared" si="27"/>
        <v>3.6585365853658534E-2</v>
      </c>
      <c r="BT21" s="2">
        <f t="shared" si="28"/>
        <v>6.097560975609756E-2</v>
      </c>
      <c r="BU21" s="2">
        <f t="shared" si="29"/>
        <v>3.048780487804878E-2</v>
      </c>
      <c r="BV21" s="2">
        <f t="shared" si="30"/>
        <v>4.878048780487805E-2</v>
      </c>
      <c r="BW21" s="2">
        <f t="shared" si="31"/>
        <v>3.048780487804878E-2</v>
      </c>
      <c r="BX21" s="2">
        <f t="shared" si="32"/>
        <v>4.2682926829268296E-2</v>
      </c>
      <c r="BY21" s="2">
        <v>1.9198621771937625</v>
      </c>
      <c r="BZ21" s="2">
        <v>0.12217304763960307</v>
      </c>
      <c r="CA21" s="2">
        <v>18</v>
      </c>
      <c r="CC21" s="2">
        <f t="shared" si="33"/>
        <v>1.6800000000000002</v>
      </c>
      <c r="CD21" s="2">
        <f t="shared" si="34"/>
        <v>1.9090909090909089</v>
      </c>
      <c r="CE21" s="2">
        <f t="shared" si="35"/>
        <v>1.96875</v>
      </c>
      <c r="CF21" s="2">
        <f t="shared" si="36"/>
        <v>1.96875</v>
      </c>
      <c r="CG21" s="2">
        <f t="shared" si="37"/>
        <v>0.3902439024390244</v>
      </c>
      <c r="CH21" s="2">
        <f t="shared" si="38"/>
        <v>0.3902439024390244</v>
      </c>
    </row>
    <row r="22" spans="1:86" s="2" customFormat="1" x14ac:dyDescent="0.25">
      <c r="A22" s="1" t="s">
        <v>92</v>
      </c>
      <c r="B22" s="1"/>
      <c r="C22" s="12" t="s">
        <v>91</v>
      </c>
      <c r="D22" s="2">
        <v>3</v>
      </c>
      <c r="E22" s="3">
        <v>101</v>
      </c>
      <c r="F22" s="3">
        <v>104</v>
      </c>
      <c r="G22" s="3">
        <v>12</v>
      </c>
      <c r="H22" s="3">
        <v>8</v>
      </c>
      <c r="I22" s="3">
        <v>9.5</v>
      </c>
      <c r="J22" s="3">
        <v>16</v>
      </c>
      <c r="K22" s="3">
        <v>19.5</v>
      </c>
      <c r="L22" s="3">
        <v>23</v>
      </c>
      <c r="M22" s="3">
        <v>24</v>
      </c>
      <c r="N22" s="3">
        <v>36</v>
      </c>
      <c r="O22" s="3">
        <v>22</v>
      </c>
      <c r="P22" s="3">
        <v>14</v>
      </c>
      <c r="Q22" s="3">
        <v>36</v>
      </c>
      <c r="R22" s="3">
        <v>27</v>
      </c>
      <c r="S22" s="3">
        <v>36</v>
      </c>
      <c r="T22" s="3">
        <v>27</v>
      </c>
      <c r="U22" s="3">
        <v>4</v>
      </c>
      <c r="V22" s="3">
        <v>74</v>
      </c>
      <c r="W22" s="3">
        <v>16</v>
      </c>
      <c r="X22" s="3">
        <v>12</v>
      </c>
      <c r="Y22" s="4">
        <v>5</v>
      </c>
      <c r="Z22" s="4">
        <v>2</v>
      </c>
      <c r="AA22" s="4">
        <v>21</v>
      </c>
      <c r="AB22" s="4">
        <v>20</v>
      </c>
      <c r="AC22" s="4">
        <v>21</v>
      </c>
      <c r="AD22" s="4">
        <v>28</v>
      </c>
      <c r="AE22" s="4">
        <v>17</v>
      </c>
      <c r="AF22" s="5">
        <v>62</v>
      </c>
      <c r="AG22" s="5">
        <v>4</v>
      </c>
      <c r="AH22" s="5">
        <v>4</v>
      </c>
      <c r="AI22" s="5">
        <v>3.5</v>
      </c>
      <c r="AJ22" s="5">
        <v>3</v>
      </c>
      <c r="AK22" s="5">
        <v>3.5</v>
      </c>
      <c r="AL22" s="5">
        <v>2</v>
      </c>
      <c r="AM22" s="6">
        <v>26</v>
      </c>
      <c r="AN22" s="6">
        <v>6</v>
      </c>
      <c r="AO22" s="2">
        <f t="shared" si="0"/>
        <v>0.4537856055185257</v>
      </c>
      <c r="AP22" s="2">
        <f t="shared" si="0"/>
        <v>0.10471975511965978</v>
      </c>
      <c r="AR22" s="2">
        <f t="shared" si="1"/>
        <v>1.0297029702970297</v>
      </c>
      <c r="AS22" s="2">
        <f t="shared" si="2"/>
        <v>0.11881188118811881</v>
      </c>
      <c r="AT22" s="2">
        <f t="shared" si="3"/>
        <v>7.9207920792079209E-2</v>
      </c>
      <c r="AU22" s="2">
        <f t="shared" si="4"/>
        <v>9.405940594059406E-2</v>
      </c>
      <c r="AV22" s="2">
        <f t="shared" si="5"/>
        <v>0.15841584158415842</v>
      </c>
      <c r="AW22" s="2">
        <f t="shared" si="6"/>
        <v>0.19306930693069307</v>
      </c>
      <c r="AX22" s="2">
        <f t="shared" si="7"/>
        <v>0.22772277227722773</v>
      </c>
      <c r="AY22" s="2">
        <f t="shared" si="39"/>
        <v>0.23762376237623761</v>
      </c>
      <c r="AZ22" s="2">
        <f t="shared" si="8"/>
        <v>0.35643564356435642</v>
      </c>
      <c r="BA22" s="2">
        <f t="shared" si="9"/>
        <v>0.21782178217821782</v>
      </c>
      <c r="BB22" s="2">
        <f t="shared" si="10"/>
        <v>0.13861386138613863</v>
      </c>
      <c r="BC22" s="2">
        <f t="shared" si="11"/>
        <v>0.35643564356435642</v>
      </c>
      <c r="BD22" s="2">
        <f t="shared" si="12"/>
        <v>0.26732673267326734</v>
      </c>
      <c r="BE22" s="2">
        <f t="shared" si="13"/>
        <v>0.35643564356435642</v>
      </c>
      <c r="BF22" s="2">
        <f t="shared" si="14"/>
        <v>0.26732673267326734</v>
      </c>
      <c r="BG22" s="2">
        <f t="shared" si="15"/>
        <v>3.9603960396039604E-2</v>
      </c>
      <c r="BH22" s="2">
        <f t="shared" si="16"/>
        <v>0.73267326732673266</v>
      </c>
      <c r="BI22" s="2">
        <f t="shared" si="17"/>
        <v>0.15841584158415842</v>
      </c>
      <c r="BJ22" s="2">
        <f t="shared" si="18"/>
        <v>0.11881188118811881</v>
      </c>
      <c r="BK22" s="2">
        <f t="shared" si="19"/>
        <v>4.9504950495049507E-2</v>
      </c>
      <c r="BL22" s="2">
        <f t="shared" si="20"/>
        <v>1.9801980198019802E-2</v>
      </c>
      <c r="BM22" s="2">
        <f t="shared" si="21"/>
        <v>0.20792079207920791</v>
      </c>
      <c r="BN22" s="2">
        <f t="shared" si="22"/>
        <v>0.19801980198019803</v>
      </c>
      <c r="BO22" s="2">
        <f t="shared" si="23"/>
        <v>0.20792079207920791</v>
      </c>
      <c r="BP22" s="2">
        <f t="shared" si="24"/>
        <v>0.27722772277227725</v>
      </c>
      <c r="BQ22" s="2">
        <f t="shared" si="25"/>
        <v>0.16831683168316833</v>
      </c>
      <c r="BR22" s="2">
        <f t="shared" si="26"/>
        <v>0.61386138613861385</v>
      </c>
      <c r="BS22" s="2">
        <f t="shared" si="27"/>
        <v>3.9603960396039604E-2</v>
      </c>
      <c r="BT22" s="2">
        <f t="shared" si="28"/>
        <v>3.9603960396039604E-2</v>
      </c>
      <c r="BU22" s="2">
        <f t="shared" si="29"/>
        <v>3.4653465346534656E-2</v>
      </c>
      <c r="BV22" s="2">
        <f t="shared" si="30"/>
        <v>2.9702970297029702E-2</v>
      </c>
      <c r="BW22" s="2">
        <f t="shared" si="31"/>
        <v>3.4653465346534656E-2</v>
      </c>
      <c r="BX22" s="2">
        <f t="shared" si="32"/>
        <v>1.9801980198019802E-2</v>
      </c>
      <c r="BY22" s="2">
        <v>0.4537856055185257</v>
      </c>
      <c r="BZ22" s="2">
        <v>0.10471975511965978</v>
      </c>
      <c r="CA22" s="2">
        <v>19</v>
      </c>
      <c r="CC22" s="2">
        <f t="shared" si="33"/>
        <v>1.0499999999999998</v>
      </c>
      <c r="CD22" s="2">
        <f t="shared" si="34"/>
        <v>1.2352941176470587</v>
      </c>
      <c r="CE22" s="2">
        <f t="shared" si="35"/>
        <v>1.3333333333333333</v>
      </c>
      <c r="CF22" s="2">
        <f t="shared" si="36"/>
        <v>1.3333333333333333</v>
      </c>
      <c r="CG22" s="2">
        <f t="shared" si="37"/>
        <v>0.45544554455445546</v>
      </c>
      <c r="CH22" s="2">
        <f t="shared" si="38"/>
        <v>0.53465346534653468</v>
      </c>
    </row>
    <row r="23" spans="1:86" s="2" customFormat="1" x14ac:dyDescent="0.25">
      <c r="A23" s="1" t="s">
        <v>92</v>
      </c>
      <c r="B23" s="1"/>
      <c r="C23" s="12" t="s">
        <v>91</v>
      </c>
      <c r="D23" s="2">
        <v>4</v>
      </c>
      <c r="E23" s="3">
        <v>110</v>
      </c>
      <c r="F23" s="3">
        <v>112</v>
      </c>
      <c r="G23" s="3">
        <v>10</v>
      </c>
      <c r="H23" s="3">
        <v>18</v>
      </c>
      <c r="I23" s="3">
        <v>18.5</v>
      </c>
      <c r="J23" s="3">
        <v>23</v>
      </c>
      <c r="K23" s="3">
        <v>26</v>
      </c>
      <c r="L23" s="3">
        <v>32</v>
      </c>
      <c r="M23" s="3">
        <v>32</v>
      </c>
      <c r="N23" s="3">
        <v>41</v>
      </c>
      <c r="O23" s="3">
        <v>27</v>
      </c>
      <c r="P23" s="3">
        <v>11</v>
      </c>
      <c r="Q23" s="3">
        <v>43</v>
      </c>
      <c r="R23" s="3">
        <v>33</v>
      </c>
      <c r="S23" s="3">
        <v>43</v>
      </c>
      <c r="T23" s="3">
        <v>33</v>
      </c>
      <c r="U23" s="3">
        <v>3</v>
      </c>
      <c r="V23" s="3">
        <v>83</v>
      </c>
      <c r="W23" s="3">
        <v>27</v>
      </c>
      <c r="X23" s="3">
        <v>14</v>
      </c>
      <c r="Y23" s="4">
        <v>10.5</v>
      </c>
      <c r="Z23" s="4">
        <v>2</v>
      </c>
      <c r="AA23" s="4">
        <v>24</v>
      </c>
      <c r="AB23" s="4">
        <v>19</v>
      </c>
      <c r="AC23" s="4">
        <v>20</v>
      </c>
      <c r="AD23" s="4">
        <v>29</v>
      </c>
      <c r="AE23" s="4">
        <v>17</v>
      </c>
      <c r="AF23" s="5">
        <v>56</v>
      </c>
      <c r="AG23" s="5">
        <v>5.5</v>
      </c>
      <c r="AH23" s="5">
        <v>9</v>
      </c>
      <c r="AI23" s="5">
        <v>4.5</v>
      </c>
      <c r="AJ23" s="5">
        <v>10</v>
      </c>
      <c r="AK23" s="5">
        <v>3</v>
      </c>
      <c r="AL23" s="5">
        <v>6</v>
      </c>
      <c r="AM23" s="6">
        <v>30</v>
      </c>
      <c r="AN23" s="6">
        <v>18</v>
      </c>
      <c r="AO23" s="2">
        <f t="shared" si="0"/>
        <v>0.52359877559829882</v>
      </c>
      <c r="AP23" s="2">
        <f t="shared" si="0"/>
        <v>0.31415926535897931</v>
      </c>
      <c r="AR23" s="2">
        <f t="shared" si="1"/>
        <v>1.0181818181818181</v>
      </c>
      <c r="AS23" s="2">
        <f t="shared" si="2"/>
        <v>9.0909090909090912E-2</v>
      </c>
      <c r="AT23" s="2">
        <f t="shared" si="3"/>
        <v>0.16363636363636364</v>
      </c>
      <c r="AU23" s="2">
        <f t="shared" si="4"/>
        <v>0.16818181818181818</v>
      </c>
      <c r="AV23" s="2">
        <f t="shared" si="5"/>
        <v>0.20909090909090908</v>
      </c>
      <c r="AW23" s="2">
        <f t="shared" si="6"/>
        <v>0.23636363636363636</v>
      </c>
      <c r="AX23" s="2">
        <f t="shared" si="7"/>
        <v>0.29090909090909089</v>
      </c>
      <c r="AY23" s="2">
        <f t="shared" si="39"/>
        <v>0.29090909090909089</v>
      </c>
      <c r="AZ23" s="2">
        <f t="shared" si="8"/>
        <v>0.37272727272727274</v>
      </c>
      <c r="BA23" s="2">
        <f t="shared" si="9"/>
        <v>0.24545454545454545</v>
      </c>
      <c r="BB23" s="2">
        <f t="shared" si="10"/>
        <v>0.1</v>
      </c>
      <c r="BC23" s="2">
        <f t="shared" si="11"/>
        <v>0.39090909090909093</v>
      </c>
      <c r="BD23" s="2">
        <f t="shared" si="12"/>
        <v>0.3</v>
      </c>
      <c r="BE23" s="2">
        <f t="shared" si="13"/>
        <v>0.39090909090909093</v>
      </c>
      <c r="BF23" s="2">
        <f t="shared" si="14"/>
        <v>0.3</v>
      </c>
      <c r="BG23" s="2">
        <f t="shared" si="15"/>
        <v>2.7272727272727271E-2</v>
      </c>
      <c r="BH23" s="2">
        <f t="shared" si="16"/>
        <v>0.75454545454545452</v>
      </c>
      <c r="BI23" s="2">
        <f t="shared" si="17"/>
        <v>0.24545454545454545</v>
      </c>
      <c r="BJ23" s="2">
        <f t="shared" si="18"/>
        <v>0.12727272727272726</v>
      </c>
      <c r="BK23" s="2">
        <f t="shared" si="19"/>
        <v>9.5454545454545459E-2</v>
      </c>
      <c r="BL23" s="2">
        <f t="shared" si="20"/>
        <v>1.8181818181818181E-2</v>
      </c>
      <c r="BM23" s="2">
        <f t="shared" si="21"/>
        <v>0.21818181818181817</v>
      </c>
      <c r="BN23" s="2">
        <f t="shared" si="22"/>
        <v>0.17272727272727273</v>
      </c>
      <c r="BO23" s="2">
        <f t="shared" si="23"/>
        <v>0.18181818181818182</v>
      </c>
      <c r="BP23" s="2">
        <f t="shared" si="24"/>
        <v>0.26363636363636361</v>
      </c>
      <c r="BQ23" s="2">
        <f t="shared" si="25"/>
        <v>0.15454545454545454</v>
      </c>
      <c r="BR23" s="2">
        <f t="shared" si="26"/>
        <v>0.50909090909090904</v>
      </c>
      <c r="BS23" s="2">
        <f t="shared" si="27"/>
        <v>0.05</v>
      </c>
      <c r="BT23" s="2">
        <f t="shared" si="28"/>
        <v>8.1818181818181818E-2</v>
      </c>
      <c r="BU23" s="2">
        <f t="shared" si="29"/>
        <v>4.0909090909090909E-2</v>
      </c>
      <c r="BV23" s="2">
        <f t="shared" si="30"/>
        <v>9.0909090909090912E-2</v>
      </c>
      <c r="BW23" s="2">
        <f t="shared" si="31"/>
        <v>2.7272727272727271E-2</v>
      </c>
      <c r="BX23" s="2">
        <f t="shared" si="32"/>
        <v>5.4545454545454543E-2</v>
      </c>
      <c r="BY23" s="2">
        <v>0.52359877559829882</v>
      </c>
      <c r="BZ23" s="2">
        <v>0.31415926535897931</v>
      </c>
      <c r="CA23" s="2">
        <v>20</v>
      </c>
      <c r="CC23" s="2">
        <f t="shared" si="33"/>
        <v>1.0526315789473684</v>
      </c>
      <c r="CD23" s="2">
        <f t="shared" si="34"/>
        <v>1.1764705882352942</v>
      </c>
      <c r="CE23" s="2">
        <f t="shared" si="35"/>
        <v>1.3030303030303032</v>
      </c>
      <c r="CF23" s="2">
        <f t="shared" si="36"/>
        <v>1.3030303030303032</v>
      </c>
      <c r="CG23" s="2">
        <f t="shared" si="37"/>
        <v>0.58181818181818179</v>
      </c>
      <c r="CH23" s="2">
        <f t="shared" si="38"/>
        <v>0.6</v>
      </c>
    </row>
    <row r="24" spans="1:86" s="2" customFormat="1" x14ac:dyDescent="0.25">
      <c r="A24" s="1" t="s">
        <v>92</v>
      </c>
      <c r="B24" s="1"/>
      <c r="C24" s="12" t="s">
        <v>91</v>
      </c>
      <c r="D24" s="2">
        <v>5</v>
      </c>
      <c r="E24" s="3">
        <v>109</v>
      </c>
      <c r="F24" s="3">
        <v>112</v>
      </c>
      <c r="G24" s="3">
        <v>8</v>
      </c>
      <c r="H24" s="3">
        <v>18</v>
      </c>
      <c r="I24" s="3">
        <v>17.5</v>
      </c>
      <c r="J24" s="3">
        <v>19</v>
      </c>
      <c r="K24" s="3">
        <v>20</v>
      </c>
      <c r="L24" s="3">
        <v>25</v>
      </c>
      <c r="M24" s="3">
        <v>29</v>
      </c>
      <c r="N24" s="3">
        <v>36</v>
      </c>
      <c r="O24" s="3">
        <v>30</v>
      </c>
      <c r="P24" s="3">
        <v>15</v>
      </c>
      <c r="Q24" s="3">
        <v>36</v>
      </c>
      <c r="R24" s="3">
        <v>27</v>
      </c>
      <c r="S24" s="3">
        <v>36</v>
      </c>
      <c r="T24" s="3">
        <v>27</v>
      </c>
      <c r="U24" s="3">
        <v>5</v>
      </c>
      <c r="V24" s="3">
        <v>61</v>
      </c>
      <c r="W24" s="3">
        <v>19.5</v>
      </c>
      <c r="X24" s="3">
        <v>9</v>
      </c>
      <c r="Y24" s="4">
        <v>8</v>
      </c>
      <c r="Z24" s="4">
        <v>10</v>
      </c>
      <c r="AA24" s="4">
        <v>14</v>
      </c>
      <c r="AB24" s="4">
        <v>25</v>
      </c>
      <c r="AC24" s="4">
        <v>22</v>
      </c>
      <c r="AD24" s="4">
        <v>25</v>
      </c>
      <c r="AE24" s="4">
        <v>16</v>
      </c>
      <c r="AF24" s="5">
        <v>56</v>
      </c>
      <c r="AG24" s="5">
        <v>9</v>
      </c>
      <c r="AH24" s="5">
        <v>11</v>
      </c>
      <c r="AI24" s="5">
        <v>7</v>
      </c>
      <c r="AJ24" s="5">
        <v>10.5</v>
      </c>
      <c r="AK24" s="5">
        <v>5</v>
      </c>
      <c r="AL24" s="5">
        <v>9</v>
      </c>
      <c r="AM24" s="6">
        <v>57</v>
      </c>
      <c r="AN24" s="6">
        <v>10</v>
      </c>
      <c r="AO24" s="2">
        <f t="shared" si="0"/>
        <v>0.99483767363676789</v>
      </c>
      <c r="AP24" s="2">
        <f t="shared" si="0"/>
        <v>0.17453292519943295</v>
      </c>
      <c r="AR24" s="2">
        <f t="shared" si="1"/>
        <v>1.0275229357798166</v>
      </c>
      <c r="AS24" s="2">
        <f t="shared" si="2"/>
        <v>7.3394495412844041E-2</v>
      </c>
      <c r="AT24" s="2">
        <f t="shared" si="3"/>
        <v>0.16513761467889909</v>
      </c>
      <c r="AU24" s="2">
        <f t="shared" si="4"/>
        <v>0.16055045871559634</v>
      </c>
      <c r="AV24" s="2">
        <f t="shared" si="5"/>
        <v>0.1743119266055046</v>
      </c>
      <c r="AW24" s="2">
        <f t="shared" si="6"/>
        <v>0.1834862385321101</v>
      </c>
      <c r="AX24" s="2">
        <f t="shared" si="7"/>
        <v>0.22935779816513763</v>
      </c>
      <c r="AY24" s="2">
        <f t="shared" si="39"/>
        <v>0.26605504587155965</v>
      </c>
      <c r="AZ24" s="2">
        <f t="shared" si="8"/>
        <v>0.33027522935779818</v>
      </c>
      <c r="BA24" s="2">
        <f t="shared" si="9"/>
        <v>0.27522935779816515</v>
      </c>
      <c r="BB24" s="2">
        <f t="shared" si="10"/>
        <v>0.13761467889908258</v>
      </c>
      <c r="BC24" s="2">
        <f t="shared" si="11"/>
        <v>0.33027522935779818</v>
      </c>
      <c r="BD24" s="2">
        <f t="shared" si="12"/>
        <v>0.24770642201834864</v>
      </c>
      <c r="BE24" s="2">
        <f t="shared" si="13"/>
        <v>0.33027522935779818</v>
      </c>
      <c r="BF24" s="2">
        <f t="shared" si="14"/>
        <v>0.24770642201834864</v>
      </c>
      <c r="BG24" s="2">
        <f t="shared" si="15"/>
        <v>4.5871559633027525E-2</v>
      </c>
      <c r="BH24" s="2">
        <f t="shared" si="16"/>
        <v>0.55963302752293576</v>
      </c>
      <c r="BI24" s="2">
        <f t="shared" si="17"/>
        <v>0.17889908256880735</v>
      </c>
      <c r="BJ24" s="2">
        <f t="shared" si="18"/>
        <v>8.2568807339449546E-2</v>
      </c>
      <c r="BK24" s="2">
        <f t="shared" si="19"/>
        <v>7.3394495412844041E-2</v>
      </c>
      <c r="BL24" s="2">
        <f t="shared" si="20"/>
        <v>9.1743119266055051E-2</v>
      </c>
      <c r="BM24" s="2">
        <f t="shared" si="21"/>
        <v>0.12844036697247707</v>
      </c>
      <c r="BN24" s="2">
        <f t="shared" si="22"/>
        <v>0.22935779816513763</v>
      </c>
      <c r="BO24" s="2">
        <f t="shared" si="23"/>
        <v>0.20183486238532111</v>
      </c>
      <c r="BP24" s="2">
        <f t="shared" si="24"/>
        <v>0.22935779816513763</v>
      </c>
      <c r="BQ24" s="2">
        <f t="shared" si="25"/>
        <v>0.14678899082568808</v>
      </c>
      <c r="BR24" s="2">
        <f t="shared" si="26"/>
        <v>0.51376146788990829</v>
      </c>
      <c r="BS24" s="2">
        <f t="shared" si="27"/>
        <v>8.2568807339449546E-2</v>
      </c>
      <c r="BT24" s="2">
        <f t="shared" si="28"/>
        <v>0.10091743119266056</v>
      </c>
      <c r="BU24" s="2">
        <f t="shared" si="29"/>
        <v>6.4220183486238536E-2</v>
      </c>
      <c r="BV24" s="2">
        <f t="shared" si="30"/>
        <v>9.6330275229357804E-2</v>
      </c>
      <c r="BW24" s="2">
        <f t="shared" si="31"/>
        <v>4.5871559633027525E-2</v>
      </c>
      <c r="BX24" s="2">
        <f t="shared" si="32"/>
        <v>8.2568807339449546E-2</v>
      </c>
      <c r="BY24" s="2">
        <v>0.99483767363676789</v>
      </c>
      <c r="BZ24" s="2">
        <v>0.17453292519943295</v>
      </c>
      <c r="CA24" s="2">
        <v>21</v>
      </c>
      <c r="CC24" s="2">
        <f t="shared" si="33"/>
        <v>0.88</v>
      </c>
      <c r="CD24" s="2">
        <f t="shared" si="34"/>
        <v>1.375</v>
      </c>
      <c r="CE24" s="2">
        <f t="shared" si="35"/>
        <v>1.3333333333333333</v>
      </c>
      <c r="CF24" s="2">
        <f t="shared" si="36"/>
        <v>1.3333333333333333</v>
      </c>
      <c r="CG24" s="2">
        <f t="shared" si="37"/>
        <v>0.45871559633027525</v>
      </c>
      <c r="CH24" s="2">
        <f t="shared" si="38"/>
        <v>0.49541284403669728</v>
      </c>
    </row>
    <row r="25" spans="1:86" s="2" customFormat="1" x14ac:dyDescent="0.25">
      <c r="A25" s="1" t="s">
        <v>92</v>
      </c>
      <c r="B25" s="1"/>
      <c r="C25" s="12" t="s">
        <v>91</v>
      </c>
      <c r="D25" s="2">
        <v>6</v>
      </c>
      <c r="E25" s="3">
        <v>102</v>
      </c>
      <c r="F25" s="3">
        <v>105</v>
      </c>
      <c r="G25" s="3">
        <v>9</v>
      </c>
      <c r="H25" s="3">
        <v>18</v>
      </c>
      <c r="I25" s="3">
        <v>19</v>
      </c>
      <c r="J25" s="3">
        <v>19</v>
      </c>
      <c r="K25" s="3">
        <v>21</v>
      </c>
      <c r="L25" s="3">
        <v>29</v>
      </c>
      <c r="M25" s="3">
        <v>32</v>
      </c>
      <c r="N25" s="3">
        <v>31</v>
      </c>
      <c r="O25" s="3">
        <v>28</v>
      </c>
      <c r="P25" s="3">
        <v>19</v>
      </c>
      <c r="Q25" s="3">
        <v>38</v>
      </c>
      <c r="R25" s="3">
        <v>39</v>
      </c>
      <c r="S25" s="3">
        <v>38</v>
      </c>
      <c r="T25" s="3">
        <v>39</v>
      </c>
      <c r="U25" s="3">
        <v>4</v>
      </c>
      <c r="V25" s="3">
        <v>60</v>
      </c>
      <c r="W25" s="3">
        <v>19</v>
      </c>
      <c r="X25" s="3">
        <v>12</v>
      </c>
      <c r="Y25" s="4">
        <v>8</v>
      </c>
      <c r="Z25" s="4">
        <v>1</v>
      </c>
      <c r="AA25" s="4">
        <v>21</v>
      </c>
      <c r="AB25" s="4">
        <v>13</v>
      </c>
      <c r="AC25" s="4">
        <v>19</v>
      </c>
      <c r="AD25" s="4">
        <v>27</v>
      </c>
      <c r="AE25" s="4">
        <v>16</v>
      </c>
      <c r="AF25" s="5">
        <v>64</v>
      </c>
      <c r="AG25" s="5">
        <v>6</v>
      </c>
      <c r="AH25" s="5">
        <v>7.5</v>
      </c>
      <c r="AI25" s="5">
        <v>5</v>
      </c>
      <c r="AJ25" s="5">
        <v>8</v>
      </c>
      <c r="AK25" s="5">
        <v>4</v>
      </c>
      <c r="AL25" s="5">
        <v>6</v>
      </c>
      <c r="AM25" s="6">
        <v>-30</v>
      </c>
      <c r="AN25" s="6">
        <v>-9</v>
      </c>
      <c r="AO25" s="2">
        <f t="shared" si="0"/>
        <v>-0.52359877559829882</v>
      </c>
      <c r="AP25" s="2">
        <f t="shared" si="0"/>
        <v>-0.15707963267948966</v>
      </c>
      <c r="AR25" s="2">
        <f t="shared" si="1"/>
        <v>1.0294117647058822</v>
      </c>
      <c r="AS25" s="2">
        <f t="shared" si="2"/>
        <v>8.8235294117647065E-2</v>
      </c>
      <c r="AT25" s="2">
        <f t="shared" si="3"/>
        <v>0.17647058823529413</v>
      </c>
      <c r="AU25" s="2">
        <f t="shared" si="4"/>
        <v>0.18627450980392157</v>
      </c>
      <c r="AV25" s="2">
        <f t="shared" si="5"/>
        <v>0.18627450980392157</v>
      </c>
      <c r="AW25" s="2">
        <f t="shared" si="6"/>
        <v>0.20588235294117646</v>
      </c>
      <c r="AX25" s="2">
        <f t="shared" si="7"/>
        <v>0.28431372549019607</v>
      </c>
      <c r="AY25" s="2">
        <f t="shared" si="39"/>
        <v>0.31372549019607843</v>
      </c>
      <c r="AZ25" s="2">
        <f t="shared" si="8"/>
        <v>0.30392156862745096</v>
      </c>
      <c r="BA25" s="2">
        <f t="shared" si="9"/>
        <v>0.27450980392156865</v>
      </c>
      <c r="BB25" s="2">
        <f t="shared" si="10"/>
        <v>0.18627450980392157</v>
      </c>
      <c r="BC25" s="2">
        <f t="shared" si="11"/>
        <v>0.37254901960784315</v>
      </c>
      <c r="BD25" s="2">
        <f t="shared" si="12"/>
        <v>0.38235294117647056</v>
      </c>
      <c r="BE25" s="2">
        <f t="shared" si="13"/>
        <v>0.37254901960784315</v>
      </c>
      <c r="BF25" s="2">
        <f t="shared" si="14"/>
        <v>0.38235294117647056</v>
      </c>
      <c r="BG25" s="2">
        <f t="shared" si="15"/>
        <v>3.9215686274509803E-2</v>
      </c>
      <c r="BH25" s="2">
        <f t="shared" si="16"/>
        <v>0.58823529411764708</v>
      </c>
      <c r="BI25" s="2">
        <f t="shared" si="17"/>
        <v>0.18627450980392157</v>
      </c>
      <c r="BJ25" s="2">
        <f t="shared" si="18"/>
        <v>0.11764705882352941</v>
      </c>
      <c r="BK25" s="2">
        <f t="shared" si="19"/>
        <v>7.8431372549019607E-2</v>
      </c>
      <c r="BL25" s="2">
        <f t="shared" si="20"/>
        <v>9.8039215686274508E-3</v>
      </c>
      <c r="BM25" s="2">
        <f t="shared" si="21"/>
        <v>0.20588235294117646</v>
      </c>
      <c r="BN25" s="2">
        <f t="shared" si="22"/>
        <v>0.12745098039215685</v>
      </c>
      <c r="BO25" s="2">
        <f t="shared" si="23"/>
        <v>0.18627450980392157</v>
      </c>
      <c r="BP25" s="2">
        <f t="shared" si="24"/>
        <v>0.26470588235294118</v>
      </c>
      <c r="BQ25" s="2">
        <f t="shared" si="25"/>
        <v>0.15686274509803921</v>
      </c>
      <c r="BR25" s="2">
        <f t="shared" si="26"/>
        <v>0.62745098039215685</v>
      </c>
      <c r="BS25" s="2">
        <f t="shared" si="27"/>
        <v>5.8823529411764705E-2</v>
      </c>
      <c r="BT25" s="2">
        <f t="shared" si="28"/>
        <v>7.3529411764705885E-2</v>
      </c>
      <c r="BU25" s="2">
        <f t="shared" si="29"/>
        <v>4.9019607843137254E-2</v>
      </c>
      <c r="BV25" s="2">
        <f t="shared" si="30"/>
        <v>7.8431372549019607E-2</v>
      </c>
      <c r="BW25" s="2">
        <f t="shared" si="31"/>
        <v>3.9215686274509803E-2</v>
      </c>
      <c r="BX25" s="2">
        <f t="shared" si="32"/>
        <v>5.8823529411764705E-2</v>
      </c>
      <c r="BY25" s="2">
        <v>-0.52359877559829882</v>
      </c>
      <c r="BZ25" s="2">
        <v>-0.15707963267948966</v>
      </c>
      <c r="CA25" s="2">
        <v>22</v>
      </c>
      <c r="CC25" s="2">
        <f t="shared" si="33"/>
        <v>1.4615384615384617</v>
      </c>
      <c r="CD25" s="2">
        <f t="shared" si="34"/>
        <v>1.1875</v>
      </c>
      <c r="CE25" s="2">
        <f t="shared" si="35"/>
        <v>0.97435897435897445</v>
      </c>
      <c r="CF25" s="2">
        <f t="shared" si="36"/>
        <v>0.97435897435897445</v>
      </c>
      <c r="CG25" s="2">
        <f t="shared" si="37"/>
        <v>0.56862745098039214</v>
      </c>
      <c r="CH25" s="2">
        <f t="shared" si="38"/>
        <v>0.76470588235294112</v>
      </c>
    </row>
    <row r="26" spans="1:86" s="2" customFormat="1" x14ac:dyDescent="0.25">
      <c r="A26" s="1" t="s">
        <v>92</v>
      </c>
      <c r="B26" s="1"/>
      <c r="C26" s="12" t="s">
        <v>91</v>
      </c>
      <c r="D26" s="2">
        <v>7</v>
      </c>
      <c r="E26" s="3">
        <v>98</v>
      </c>
      <c r="F26" s="3">
        <v>99</v>
      </c>
      <c r="G26" s="3">
        <v>6</v>
      </c>
      <c r="H26" s="3">
        <v>18</v>
      </c>
      <c r="I26" s="3">
        <v>19</v>
      </c>
      <c r="J26" s="3">
        <v>23</v>
      </c>
      <c r="K26" s="3">
        <v>26</v>
      </c>
      <c r="L26" s="3">
        <v>42</v>
      </c>
      <c r="M26" s="3">
        <v>45</v>
      </c>
      <c r="N26" s="3">
        <v>40</v>
      </c>
      <c r="O26" s="3">
        <v>32</v>
      </c>
      <c r="P26" s="3">
        <v>13</v>
      </c>
      <c r="Q26" s="3">
        <v>45</v>
      </c>
      <c r="R26" s="3">
        <v>43.5</v>
      </c>
      <c r="S26" s="3">
        <v>45</v>
      </c>
      <c r="T26" s="3">
        <v>43.5</v>
      </c>
      <c r="U26" s="3">
        <v>4</v>
      </c>
      <c r="V26" s="3">
        <v>51</v>
      </c>
      <c r="W26" s="3">
        <v>20</v>
      </c>
      <c r="X26" s="3">
        <v>19</v>
      </c>
      <c r="Y26" s="4">
        <v>7</v>
      </c>
      <c r="Z26" s="4">
        <v>7</v>
      </c>
      <c r="AA26" s="4">
        <v>18</v>
      </c>
      <c r="AB26" s="4">
        <v>21</v>
      </c>
      <c r="AC26" s="4">
        <v>5</v>
      </c>
      <c r="AD26" s="4">
        <v>9.5</v>
      </c>
      <c r="AE26" s="4">
        <v>13</v>
      </c>
      <c r="AF26" s="5">
        <v>56</v>
      </c>
      <c r="AG26" s="5">
        <v>5</v>
      </c>
      <c r="AH26" s="5">
        <v>6</v>
      </c>
      <c r="AI26" s="5">
        <v>4</v>
      </c>
      <c r="AJ26" s="5">
        <v>6</v>
      </c>
      <c r="AK26" s="5">
        <v>4</v>
      </c>
      <c r="AL26" s="5">
        <v>5</v>
      </c>
      <c r="AM26" s="6">
        <v>59</v>
      </c>
      <c r="AN26" s="6">
        <v>0</v>
      </c>
      <c r="AO26" s="2">
        <f t="shared" si="0"/>
        <v>1.0297442586766545</v>
      </c>
      <c r="AP26" s="2">
        <f t="shared" si="0"/>
        <v>0</v>
      </c>
      <c r="AR26" s="2">
        <f t="shared" si="1"/>
        <v>1.010204081632653</v>
      </c>
      <c r="AS26" s="2">
        <f t="shared" si="2"/>
        <v>6.1224489795918366E-2</v>
      </c>
      <c r="AT26" s="2">
        <f t="shared" si="3"/>
        <v>0.18367346938775511</v>
      </c>
      <c r="AU26" s="2">
        <f t="shared" si="4"/>
        <v>0.19387755102040816</v>
      </c>
      <c r="AV26" s="2">
        <f t="shared" si="5"/>
        <v>0.23469387755102042</v>
      </c>
      <c r="AW26" s="2">
        <f t="shared" si="6"/>
        <v>0.26530612244897961</v>
      </c>
      <c r="AX26" s="2">
        <f t="shared" si="7"/>
        <v>0.42857142857142855</v>
      </c>
      <c r="AY26" s="2">
        <f t="shared" si="39"/>
        <v>0.45918367346938777</v>
      </c>
      <c r="AZ26" s="2">
        <f t="shared" si="8"/>
        <v>0.40816326530612246</v>
      </c>
      <c r="BA26" s="2">
        <f t="shared" si="9"/>
        <v>0.32653061224489793</v>
      </c>
      <c r="BB26" s="2">
        <f t="shared" si="10"/>
        <v>0.1326530612244898</v>
      </c>
      <c r="BC26" s="2">
        <f t="shared" si="11"/>
        <v>0.45918367346938777</v>
      </c>
      <c r="BD26" s="2">
        <f t="shared" si="12"/>
        <v>0.44387755102040816</v>
      </c>
      <c r="BE26" s="2">
        <f t="shared" si="13"/>
        <v>0.45918367346938777</v>
      </c>
      <c r="BF26" s="2">
        <f t="shared" si="14"/>
        <v>0.44387755102040816</v>
      </c>
      <c r="BG26" s="2">
        <f t="shared" si="15"/>
        <v>4.0816326530612242E-2</v>
      </c>
      <c r="BH26" s="2">
        <f t="shared" si="16"/>
        <v>0.52040816326530615</v>
      </c>
      <c r="BI26" s="2">
        <f t="shared" si="17"/>
        <v>0.20408163265306123</v>
      </c>
      <c r="BJ26" s="2">
        <f t="shared" si="18"/>
        <v>0.19387755102040816</v>
      </c>
      <c r="BK26" s="2">
        <f t="shared" si="19"/>
        <v>7.1428571428571425E-2</v>
      </c>
      <c r="BL26" s="2">
        <f t="shared" si="20"/>
        <v>7.1428571428571425E-2</v>
      </c>
      <c r="BM26" s="2">
        <f t="shared" si="21"/>
        <v>0.18367346938775511</v>
      </c>
      <c r="BN26" s="2">
        <f t="shared" si="22"/>
        <v>0.21428571428571427</v>
      </c>
      <c r="BO26" s="2">
        <f t="shared" si="23"/>
        <v>5.1020408163265307E-2</v>
      </c>
      <c r="BP26" s="2">
        <f t="shared" si="24"/>
        <v>9.6938775510204078E-2</v>
      </c>
      <c r="BQ26" s="2">
        <f t="shared" si="25"/>
        <v>0.1326530612244898</v>
      </c>
      <c r="BR26" s="2">
        <f t="shared" si="26"/>
        <v>0.5714285714285714</v>
      </c>
      <c r="BS26" s="2">
        <f t="shared" si="27"/>
        <v>5.1020408163265307E-2</v>
      </c>
      <c r="BT26" s="2">
        <f t="shared" si="28"/>
        <v>6.1224489795918366E-2</v>
      </c>
      <c r="BU26" s="2">
        <f t="shared" si="29"/>
        <v>4.0816326530612242E-2</v>
      </c>
      <c r="BV26" s="2">
        <f t="shared" si="30"/>
        <v>6.1224489795918366E-2</v>
      </c>
      <c r="BW26" s="2">
        <f t="shared" si="31"/>
        <v>4.0816326530612242E-2</v>
      </c>
      <c r="BX26" s="2">
        <f t="shared" si="32"/>
        <v>5.1020408163265307E-2</v>
      </c>
      <c r="BY26" s="2">
        <v>1.0297442586766545</v>
      </c>
      <c r="BZ26" s="2">
        <v>0</v>
      </c>
      <c r="CA26" s="2">
        <v>23</v>
      </c>
      <c r="CC26" s="2">
        <f t="shared" si="33"/>
        <v>0.23809523809523811</v>
      </c>
      <c r="CD26" s="2">
        <f t="shared" si="34"/>
        <v>0.38461538461538458</v>
      </c>
      <c r="CE26" s="2">
        <f t="shared" si="35"/>
        <v>1.0344827586206897</v>
      </c>
      <c r="CF26" s="2">
        <f t="shared" si="36"/>
        <v>1.0344827586206897</v>
      </c>
      <c r="CG26" s="2">
        <f t="shared" si="37"/>
        <v>0.8571428571428571</v>
      </c>
      <c r="CH26" s="2">
        <f t="shared" si="38"/>
        <v>0.88775510204081631</v>
      </c>
    </row>
    <row r="27" spans="1:86" s="2" customFormat="1" x14ac:dyDescent="0.25">
      <c r="A27" s="1" t="s">
        <v>92</v>
      </c>
      <c r="B27" s="1"/>
      <c r="C27" s="12" t="s">
        <v>91</v>
      </c>
      <c r="D27" s="2">
        <v>8</v>
      </c>
      <c r="E27" s="3">
        <v>105</v>
      </c>
      <c r="F27" s="3">
        <v>108</v>
      </c>
      <c r="G27" s="3">
        <v>9</v>
      </c>
      <c r="H27" s="3">
        <v>18</v>
      </c>
      <c r="I27" s="3">
        <v>19</v>
      </c>
      <c r="J27" s="3">
        <v>22</v>
      </c>
      <c r="K27" s="3">
        <v>23.5</v>
      </c>
      <c r="L27" s="3">
        <v>31</v>
      </c>
      <c r="M27" s="3">
        <v>30.5</v>
      </c>
      <c r="N27" s="3">
        <v>36</v>
      </c>
      <c r="O27" s="3">
        <v>26</v>
      </c>
      <c r="P27" s="3">
        <v>15</v>
      </c>
      <c r="Q27" s="3">
        <v>39</v>
      </c>
      <c r="R27" s="3">
        <v>34</v>
      </c>
      <c r="S27" s="3">
        <v>39</v>
      </c>
      <c r="T27" s="3">
        <v>34</v>
      </c>
      <c r="U27" s="3">
        <v>1</v>
      </c>
      <c r="V27" s="3">
        <v>82</v>
      </c>
      <c r="W27" s="3">
        <v>21</v>
      </c>
      <c r="X27" s="3">
        <v>19</v>
      </c>
      <c r="Y27" s="4">
        <v>8</v>
      </c>
      <c r="Z27" s="4">
        <v>2</v>
      </c>
      <c r="AA27" s="4">
        <v>21</v>
      </c>
      <c r="AB27" s="4">
        <v>27</v>
      </c>
      <c r="AC27" s="4">
        <v>12</v>
      </c>
      <c r="AD27" s="4">
        <v>22</v>
      </c>
      <c r="AE27" s="4">
        <v>13.5</v>
      </c>
      <c r="AF27" s="5">
        <v>63</v>
      </c>
      <c r="AG27" s="5">
        <v>5</v>
      </c>
      <c r="AH27" s="5">
        <v>9</v>
      </c>
      <c r="AI27" s="5">
        <v>5</v>
      </c>
      <c r="AJ27" s="5">
        <v>11</v>
      </c>
      <c r="AK27" s="5">
        <v>4</v>
      </c>
      <c r="AL27" s="5">
        <v>9</v>
      </c>
      <c r="AM27" s="6">
        <v>42</v>
      </c>
      <c r="AN27" s="6">
        <v>12</v>
      </c>
      <c r="AO27" s="2">
        <f t="shared" si="0"/>
        <v>0.73303828583761843</v>
      </c>
      <c r="AP27" s="2">
        <f t="shared" si="0"/>
        <v>0.20943951023931956</v>
      </c>
      <c r="AR27" s="2">
        <f t="shared" si="1"/>
        <v>1.0285714285714285</v>
      </c>
      <c r="AS27" s="2">
        <f t="shared" si="2"/>
        <v>8.5714285714285715E-2</v>
      </c>
      <c r="AT27" s="2">
        <f t="shared" si="3"/>
        <v>0.17142857142857143</v>
      </c>
      <c r="AU27" s="2">
        <f t="shared" si="4"/>
        <v>0.18095238095238095</v>
      </c>
      <c r="AV27" s="2">
        <f t="shared" si="5"/>
        <v>0.20952380952380953</v>
      </c>
      <c r="AW27" s="2">
        <f t="shared" si="6"/>
        <v>0.22380952380952382</v>
      </c>
      <c r="AX27" s="2">
        <f t="shared" si="7"/>
        <v>0.29523809523809524</v>
      </c>
      <c r="AY27" s="2">
        <f t="shared" si="39"/>
        <v>0.2904761904761905</v>
      </c>
      <c r="AZ27" s="2">
        <f t="shared" si="8"/>
        <v>0.34285714285714286</v>
      </c>
      <c r="BA27" s="2">
        <f t="shared" si="9"/>
        <v>0.24761904761904763</v>
      </c>
      <c r="BB27" s="2">
        <f t="shared" si="10"/>
        <v>0.14285714285714285</v>
      </c>
      <c r="BC27" s="2">
        <f t="shared" si="11"/>
        <v>0.37142857142857144</v>
      </c>
      <c r="BD27" s="2">
        <f t="shared" si="12"/>
        <v>0.32380952380952382</v>
      </c>
      <c r="BE27" s="2">
        <f t="shared" si="13"/>
        <v>0.37142857142857144</v>
      </c>
      <c r="BF27" s="2">
        <f t="shared" si="14"/>
        <v>0.32380952380952382</v>
      </c>
      <c r="BG27" s="2">
        <f t="shared" si="15"/>
        <v>9.5238095238095247E-3</v>
      </c>
      <c r="BH27" s="2">
        <f t="shared" si="16"/>
        <v>0.78095238095238095</v>
      </c>
      <c r="BI27" s="2">
        <f t="shared" si="17"/>
        <v>0.2</v>
      </c>
      <c r="BJ27" s="2">
        <f t="shared" si="18"/>
        <v>0.18095238095238095</v>
      </c>
      <c r="BK27" s="2">
        <f t="shared" si="19"/>
        <v>7.6190476190476197E-2</v>
      </c>
      <c r="BL27" s="2">
        <f t="shared" si="20"/>
        <v>1.9047619047619049E-2</v>
      </c>
      <c r="BM27" s="2">
        <f t="shared" si="21"/>
        <v>0.2</v>
      </c>
      <c r="BN27" s="2">
        <f t="shared" si="22"/>
        <v>0.25714285714285712</v>
      </c>
      <c r="BO27" s="2">
        <f t="shared" si="23"/>
        <v>0.11428571428571428</v>
      </c>
      <c r="BP27" s="2">
        <f t="shared" si="24"/>
        <v>0.20952380952380953</v>
      </c>
      <c r="BQ27" s="2">
        <f t="shared" si="25"/>
        <v>0.12857142857142856</v>
      </c>
      <c r="BR27" s="2">
        <f t="shared" si="26"/>
        <v>0.6</v>
      </c>
      <c r="BS27" s="2">
        <f t="shared" si="27"/>
        <v>4.7619047619047616E-2</v>
      </c>
      <c r="BT27" s="2">
        <f t="shared" si="28"/>
        <v>8.5714285714285715E-2</v>
      </c>
      <c r="BU27" s="2">
        <f t="shared" si="29"/>
        <v>4.7619047619047616E-2</v>
      </c>
      <c r="BV27" s="2">
        <f t="shared" si="30"/>
        <v>0.10476190476190476</v>
      </c>
      <c r="BW27" s="2">
        <f t="shared" si="31"/>
        <v>3.8095238095238099E-2</v>
      </c>
      <c r="BX27" s="2">
        <f t="shared" si="32"/>
        <v>8.5714285714285715E-2</v>
      </c>
      <c r="BY27" s="2">
        <v>0.73303828583761843</v>
      </c>
      <c r="BZ27" s="2">
        <v>0.20943951023931956</v>
      </c>
      <c r="CA27" s="2">
        <v>24</v>
      </c>
      <c r="CC27" s="2">
        <f t="shared" si="33"/>
        <v>0.44444444444444448</v>
      </c>
      <c r="CD27" s="2">
        <f t="shared" si="34"/>
        <v>0.88888888888888895</v>
      </c>
      <c r="CE27" s="2">
        <f t="shared" si="35"/>
        <v>1.1470588235294117</v>
      </c>
      <c r="CF27" s="2">
        <f t="shared" si="36"/>
        <v>1.1470588235294117</v>
      </c>
      <c r="CG27" s="2">
        <f t="shared" si="37"/>
        <v>0.59047619047619049</v>
      </c>
      <c r="CH27" s="2">
        <f t="shared" si="38"/>
        <v>0.64761904761904765</v>
      </c>
    </row>
    <row r="28" spans="1:86" s="2" customFormat="1" x14ac:dyDescent="0.25">
      <c r="A28" s="1" t="s">
        <v>92</v>
      </c>
      <c r="B28" s="1"/>
      <c r="C28" s="12" t="s">
        <v>91</v>
      </c>
      <c r="D28" s="2">
        <v>9</v>
      </c>
      <c r="E28" s="3">
        <v>113</v>
      </c>
      <c r="F28" s="3">
        <v>114</v>
      </c>
      <c r="G28" s="3">
        <v>9</v>
      </c>
      <c r="H28" s="3">
        <v>19</v>
      </c>
      <c r="I28" s="3">
        <v>20</v>
      </c>
      <c r="J28" s="3">
        <v>24</v>
      </c>
      <c r="K28" s="3">
        <v>26</v>
      </c>
      <c r="L28" s="3">
        <v>38</v>
      </c>
      <c r="M28" s="3">
        <v>40</v>
      </c>
      <c r="N28" s="3">
        <v>31</v>
      </c>
      <c r="O28" s="3">
        <v>29</v>
      </c>
      <c r="P28" s="3">
        <v>9</v>
      </c>
      <c r="Q28" s="3">
        <v>42</v>
      </c>
      <c r="R28" s="3">
        <v>46</v>
      </c>
      <c r="S28" s="3">
        <v>41</v>
      </c>
      <c r="T28" s="3">
        <v>49</v>
      </c>
      <c r="U28" s="3">
        <v>4</v>
      </c>
      <c r="V28" s="3">
        <v>68</v>
      </c>
      <c r="W28" s="3">
        <v>17</v>
      </c>
      <c r="X28" s="3">
        <v>10</v>
      </c>
      <c r="Y28" s="4">
        <v>8</v>
      </c>
      <c r="Z28" s="4">
        <v>0.5</v>
      </c>
      <c r="AA28" s="4">
        <v>12</v>
      </c>
      <c r="AB28" s="4">
        <v>11</v>
      </c>
      <c r="AC28" s="4">
        <v>6</v>
      </c>
      <c r="AD28" s="4">
        <v>31</v>
      </c>
      <c r="AE28" s="4">
        <v>19</v>
      </c>
      <c r="AF28" s="5">
        <v>48</v>
      </c>
      <c r="AG28" s="5">
        <v>6</v>
      </c>
      <c r="AH28" s="5">
        <v>10</v>
      </c>
      <c r="AI28" s="5">
        <v>6</v>
      </c>
      <c r="AJ28" s="5">
        <v>13</v>
      </c>
      <c r="AK28" s="5">
        <v>5</v>
      </c>
      <c r="AL28" s="5">
        <v>12</v>
      </c>
      <c r="AM28" s="6">
        <v>69</v>
      </c>
      <c r="AN28" s="6">
        <v>-8</v>
      </c>
      <c r="AO28" s="2">
        <f t="shared" si="0"/>
        <v>1.2042771838760873</v>
      </c>
      <c r="AP28" s="2">
        <f t="shared" si="0"/>
        <v>-0.13962634015954636</v>
      </c>
      <c r="AR28" s="2">
        <f t="shared" si="1"/>
        <v>1.0088495575221239</v>
      </c>
      <c r="AS28" s="2">
        <f t="shared" si="2"/>
        <v>7.9646017699115043E-2</v>
      </c>
      <c r="AT28" s="2">
        <f t="shared" si="3"/>
        <v>0.16814159292035399</v>
      </c>
      <c r="AU28" s="2">
        <f t="shared" si="4"/>
        <v>0.17699115044247787</v>
      </c>
      <c r="AV28" s="2">
        <f t="shared" si="5"/>
        <v>0.21238938053097345</v>
      </c>
      <c r="AW28" s="2">
        <f t="shared" si="6"/>
        <v>0.23008849557522124</v>
      </c>
      <c r="AX28" s="2">
        <f t="shared" si="7"/>
        <v>0.33628318584070799</v>
      </c>
      <c r="AY28" s="2">
        <f t="shared" si="39"/>
        <v>0.35398230088495575</v>
      </c>
      <c r="AZ28" s="2">
        <f t="shared" si="8"/>
        <v>0.27433628318584069</v>
      </c>
      <c r="BA28" s="2">
        <f t="shared" si="9"/>
        <v>0.25663716814159293</v>
      </c>
      <c r="BB28" s="2">
        <f t="shared" si="10"/>
        <v>7.9646017699115043E-2</v>
      </c>
      <c r="BC28" s="2">
        <f t="shared" si="11"/>
        <v>0.37168141592920356</v>
      </c>
      <c r="BD28" s="2">
        <f t="shared" si="12"/>
        <v>0.40707964601769914</v>
      </c>
      <c r="BE28" s="2">
        <f t="shared" si="13"/>
        <v>0.36283185840707965</v>
      </c>
      <c r="BF28" s="2">
        <f t="shared" si="14"/>
        <v>0.4336283185840708</v>
      </c>
      <c r="BG28" s="2">
        <f t="shared" si="15"/>
        <v>3.5398230088495575E-2</v>
      </c>
      <c r="BH28" s="2">
        <f t="shared" si="16"/>
        <v>0.60176991150442483</v>
      </c>
      <c r="BI28" s="2">
        <f t="shared" si="17"/>
        <v>0.15044247787610621</v>
      </c>
      <c r="BJ28" s="2">
        <f t="shared" si="18"/>
        <v>8.8495575221238937E-2</v>
      </c>
      <c r="BK28" s="2">
        <f t="shared" si="19"/>
        <v>7.0796460176991149E-2</v>
      </c>
      <c r="BL28" s="2">
        <f t="shared" si="20"/>
        <v>4.4247787610619468E-3</v>
      </c>
      <c r="BM28" s="2">
        <f t="shared" si="21"/>
        <v>0.10619469026548672</v>
      </c>
      <c r="BN28" s="2">
        <f t="shared" si="22"/>
        <v>9.7345132743362831E-2</v>
      </c>
      <c r="BO28" s="2">
        <f t="shared" si="23"/>
        <v>5.3097345132743362E-2</v>
      </c>
      <c r="BP28" s="2">
        <f t="shared" si="24"/>
        <v>0.27433628318584069</v>
      </c>
      <c r="BQ28" s="2">
        <f t="shared" si="25"/>
        <v>0.16814159292035399</v>
      </c>
      <c r="BR28" s="2">
        <f t="shared" si="26"/>
        <v>0.4247787610619469</v>
      </c>
      <c r="BS28" s="2">
        <f t="shared" si="27"/>
        <v>5.3097345132743362E-2</v>
      </c>
      <c r="BT28" s="2">
        <f t="shared" si="28"/>
        <v>8.8495575221238937E-2</v>
      </c>
      <c r="BU28" s="2">
        <f t="shared" si="29"/>
        <v>5.3097345132743362E-2</v>
      </c>
      <c r="BV28" s="2">
        <f t="shared" si="30"/>
        <v>0.11504424778761062</v>
      </c>
      <c r="BW28" s="2">
        <f t="shared" si="31"/>
        <v>4.4247787610619468E-2</v>
      </c>
      <c r="BX28" s="2">
        <f t="shared" si="32"/>
        <v>0.10619469026548672</v>
      </c>
      <c r="BY28" s="2">
        <v>1.2042771838760873</v>
      </c>
      <c r="BZ28" s="2">
        <v>-0.13962634015954636</v>
      </c>
      <c r="CA28" s="2">
        <v>25</v>
      </c>
      <c r="CC28" s="2">
        <f t="shared" si="33"/>
        <v>0.54545454545454541</v>
      </c>
      <c r="CD28" s="2">
        <f t="shared" si="34"/>
        <v>0.31578947368421051</v>
      </c>
      <c r="CE28" s="2">
        <f t="shared" si="35"/>
        <v>0.91304347826086962</v>
      </c>
      <c r="CF28" s="2">
        <f t="shared" si="36"/>
        <v>0.83673469387755106</v>
      </c>
      <c r="CG28" s="2">
        <f t="shared" si="37"/>
        <v>0.67256637168141598</v>
      </c>
      <c r="CH28" s="2">
        <f t="shared" si="38"/>
        <v>0.86725663716814161</v>
      </c>
    </row>
    <row r="29" spans="1:86" s="2" customFormat="1" x14ac:dyDescent="0.25">
      <c r="A29" s="1" t="s">
        <v>92</v>
      </c>
      <c r="B29" s="1"/>
      <c r="C29" s="12" t="s">
        <v>91</v>
      </c>
      <c r="D29" s="2">
        <v>10</v>
      </c>
      <c r="E29" s="3">
        <v>109</v>
      </c>
      <c r="F29" s="3">
        <v>111</v>
      </c>
      <c r="G29" s="3">
        <v>9</v>
      </c>
      <c r="H29" s="3">
        <v>17</v>
      </c>
      <c r="I29" s="3">
        <v>18</v>
      </c>
      <c r="J29" s="3">
        <v>17</v>
      </c>
      <c r="K29" s="3">
        <v>21</v>
      </c>
      <c r="L29" s="3">
        <v>25</v>
      </c>
      <c r="M29" s="3">
        <v>28</v>
      </c>
      <c r="N29" s="3">
        <v>35</v>
      </c>
      <c r="O29" s="3">
        <v>28</v>
      </c>
      <c r="P29" s="3">
        <v>11</v>
      </c>
      <c r="Q29" s="3">
        <v>35</v>
      </c>
      <c r="R29" s="3">
        <v>26</v>
      </c>
      <c r="S29" s="3">
        <v>35</v>
      </c>
      <c r="T29" s="3">
        <v>37</v>
      </c>
      <c r="U29" s="3">
        <v>5</v>
      </c>
      <c r="V29" s="3">
        <v>72</v>
      </c>
      <c r="W29" s="3">
        <v>20</v>
      </c>
      <c r="X29" s="3">
        <v>10</v>
      </c>
      <c r="Y29" s="4">
        <v>10</v>
      </c>
      <c r="Z29" s="4">
        <v>1</v>
      </c>
      <c r="AA29" s="4">
        <v>18</v>
      </c>
      <c r="AB29" s="4">
        <v>16</v>
      </c>
      <c r="AC29" s="4">
        <v>24</v>
      </c>
      <c r="AD29" s="4">
        <v>32</v>
      </c>
      <c r="AE29" s="4">
        <v>12</v>
      </c>
      <c r="AF29" s="5">
        <v>62</v>
      </c>
      <c r="AG29" s="5">
        <v>6</v>
      </c>
      <c r="AH29" s="5">
        <v>3.5</v>
      </c>
      <c r="AI29" s="5">
        <v>4</v>
      </c>
      <c r="AJ29" s="5">
        <v>2</v>
      </c>
      <c r="AK29" s="5">
        <v>4</v>
      </c>
      <c r="AL29" s="5">
        <v>4</v>
      </c>
      <c r="AM29" s="6">
        <v>19</v>
      </c>
      <c r="AN29" s="6">
        <v>-16</v>
      </c>
      <c r="AO29" s="2">
        <f t="shared" si="0"/>
        <v>0.33161255787892263</v>
      </c>
      <c r="AP29" s="2">
        <f t="shared" si="0"/>
        <v>-0.27925268031909273</v>
      </c>
      <c r="AR29" s="2">
        <f t="shared" si="1"/>
        <v>1.0183486238532109</v>
      </c>
      <c r="AS29" s="2">
        <f t="shared" si="2"/>
        <v>8.2568807339449546E-2</v>
      </c>
      <c r="AT29" s="2">
        <f t="shared" si="3"/>
        <v>0.15596330275229359</v>
      </c>
      <c r="AU29" s="2">
        <f t="shared" si="4"/>
        <v>0.16513761467889909</v>
      </c>
      <c r="AV29" s="2">
        <f t="shared" si="5"/>
        <v>0.15596330275229359</v>
      </c>
      <c r="AW29" s="2">
        <f t="shared" si="6"/>
        <v>0.19266055045871561</v>
      </c>
      <c r="AX29" s="2">
        <f t="shared" si="7"/>
        <v>0.22935779816513763</v>
      </c>
      <c r="AY29" s="2">
        <f t="shared" si="39"/>
        <v>0.25688073394495414</v>
      </c>
      <c r="AZ29" s="2">
        <f t="shared" si="8"/>
        <v>0.32110091743119268</v>
      </c>
      <c r="BA29" s="2">
        <f t="shared" si="9"/>
        <v>0.25688073394495414</v>
      </c>
      <c r="BB29" s="2">
        <f t="shared" si="10"/>
        <v>0.10091743119266056</v>
      </c>
      <c r="BC29" s="2">
        <f t="shared" si="11"/>
        <v>0.32110091743119268</v>
      </c>
      <c r="BD29" s="2">
        <f t="shared" si="12"/>
        <v>0.23853211009174313</v>
      </c>
      <c r="BE29" s="2">
        <f t="shared" si="13"/>
        <v>0.32110091743119268</v>
      </c>
      <c r="BF29" s="2">
        <f t="shared" si="14"/>
        <v>0.33944954128440369</v>
      </c>
      <c r="BG29" s="2">
        <f t="shared" si="15"/>
        <v>4.5871559633027525E-2</v>
      </c>
      <c r="BH29" s="2">
        <f t="shared" si="16"/>
        <v>0.66055045871559637</v>
      </c>
      <c r="BI29" s="2">
        <f t="shared" si="17"/>
        <v>0.1834862385321101</v>
      </c>
      <c r="BJ29" s="2">
        <f t="shared" si="18"/>
        <v>9.1743119266055051E-2</v>
      </c>
      <c r="BK29" s="2">
        <f t="shared" si="19"/>
        <v>9.1743119266055051E-2</v>
      </c>
      <c r="BL29" s="2">
        <f t="shared" si="20"/>
        <v>9.1743119266055051E-3</v>
      </c>
      <c r="BM29" s="2">
        <f t="shared" si="21"/>
        <v>0.16513761467889909</v>
      </c>
      <c r="BN29" s="2">
        <f t="shared" si="22"/>
        <v>0.14678899082568808</v>
      </c>
      <c r="BO29" s="2">
        <f t="shared" si="23"/>
        <v>0.22018348623853212</v>
      </c>
      <c r="BP29" s="2">
        <f t="shared" si="24"/>
        <v>0.29357798165137616</v>
      </c>
      <c r="BQ29" s="2">
        <f t="shared" si="25"/>
        <v>0.11009174311926606</v>
      </c>
      <c r="BR29" s="2">
        <f t="shared" si="26"/>
        <v>0.56880733944954132</v>
      </c>
      <c r="BS29" s="2">
        <f t="shared" si="27"/>
        <v>5.5045871559633031E-2</v>
      </c>
      <c r="BT29" s="2">
        <f t="shared" si="28"/>
        <v>3.2110091743119268E-2</v>
      </c>
      <c r="BU29" s="2">
        <f t="shared" si="29"/>
        <v>3.669724770642202E-2</v>
      </c>
      <c r="BV29" s="2">
        <f t="shared" si="30"/>
        <v>1.834862385321101E-2</v>
      </c>
      <c r="BW29" s="2">
        <f t="shared" si="31"/>
        <v>3.669724770642202E-2</v>
      </c>
      <c r="BX29" s="2">
        <f t="shared" si="32"/>
        <v>3.669724770642202E-2</v>
      </c>
      <c r="BY29" s="2">
        <v>0.33161255787892263</v>
      </c>
      <c r="BZ29" s="2">
        <v>-0.27925268031909273</v>
      </c>
      <c r="CA29" s="2">
        <v>26</v>
      </c>
      <c r="CC29" s="2">
        <f t="shared" si="33"/>
        <v>1.5</v>
      </c>
      <c r="CD29" s="2">
        <f t="shared" si="34"/>
        <v>2</v>
      </c>
      <c r="CE29" s="2">
        <f t="shared" si="35"/>
        <v>1.3461538461538463</v>
      </c>
      <c r="CF29" s="2">
        <f t="shared" si="36"/>
        <v>0.94594594594594594</v>
      </c>
      <c r="CG29" s="2">
        <f t="shared" si="37"/>
        <v>0.45871559633027525</v>
      </c>
      <c r="CH29" s="2">
        <f t="shared" si="38"/>
        <v>0.67889908256880738</v>
      </c>
    </row>
    <row r="30" spans="1:86" s="2" customFormat="1" x14ac:dyDescent="0.25">
      <c r="A30" s="1" t="s">
        <v>92</v>
      </c>
      <c r="B30" s="1"/>
      <c r="C30" s="12" t="s">
        <v>91</v>
      </c>
      <c r="D30" s="2">
        <v>11</v>
      </c>
      <c r="E30" s="3">
        <v>106</v>
      </c>
      <c r="F30" s="3">
        <v>110</v>
      </c>
      <c r="G30" s="3">
        <v>7</v>
      </c>
      <c r="H30" s="3">
        <v>15</v>
      </c>
      <c r="I30" s="3">
        <v>13</v>
      </c>
      <c r="J30" s="3">
        <v>14.5</v>
      </c>
      <c r="K30" s="3">
        <v>15.5</v>
      </c>
      <c r="L30" s="3">
        <v>16</v>
      </c>
      <c r="M30" s="3">
        <v>24</v>
      </c>
      <c r="N30" s="3">
        <v>38</v>
      </c>
      <c r="O30" s="3">
        <v>30</v>
      </c>
      <c r="P30" s="3">
        <v>10</v>
      </c>
      <c r="Q30" s="3">
        <v>37</v>
      </c>
      <c r="R30" s="3">
        <v>35</v>
      </c>
      <c r="S30" s="3">
        <v>38</v>
      </c>
      <c r="T30" s="3">
        <v>30</v>
      </c>
      <c r="U30" s="3">
        <v>1</v>
      </c>
      <c r="V30" s="3">
        <v>71</v>
      </c>
      <c r="W30" s="3">
        <v>21</v>
      </c>
      <c r="X30" s="3">
        <v>9</v>
      </c>
      <c r="Y30" s="4">
        <v>10</v>
      </c>
      <c r="Z30" s="4">
        <v>3.5</v>
      </c>
      <c r="AA30" s="4">
        <v>23</v>
      </c>
      <c r="AB30" s="4">
        <v>23</v>
      </c>
      <c r="AC30" s="4">
        <v>11</v>
      </c>
      <c r="AD30" s="4">
        <v>32</v>
      </c>
      <c r="AE30" s="4">
        <v>18</v>
      </c>
      <c r="AF30" s="5">
        <v>54</v>
      </c>
      <c r="AG30" s="5">
        <v>7</v>
      </c>
      <c r="AH30" s="5">
        <v>11</v>
      </c>
      <c r="AI30" s="5">
        <v>6</v>
      </c>
      <c r="AJ30" s="5">
        <v>10.5</v>
      </c>
      <c r="AK30" s="5">
        <v>4</v>
      </c>
      <c r="AL30" s="5">
        <v>9</v>
      </c>
      <c r="AM30" s="6">
        <v>0</v>
      </c>
      <c r="AN30" s="6">
        <v>-9</v>
      </c>
      <c r="AO30" s="2">
        <f t="shared" si="0"/>
        <v>0</v>
      </c>
      <c r="AP30" s="2">
        <f t="shared" si="0"/>
        <v>-0.15707963267948966</v>
      </c>
      <c r="AR30" s="2">
        <f t="shared" si="1"/>
        <v>1.0377358490566038</v>
      </c>
      <c r="AS30" s="2">
        <f t="shared" si="2"/>
        <v>6.6037735849056603E-2</v>
      </c>
      <c r="AT30" s="2">
        <f t="shared" si="3"/>
        <v>0.14150943396226415</v>
      </c>
      <c r="AU30" s="2">
        <f t="shared" si="4"/>
        <v>0.12264150943396226</v>
      </c>
      <c r="AV30" s="2">
        <f t="shared" si="5"/>
        <v>0.13679245283018868</v>
      </c>
      <c r="AW30" s="2">
        <f t="shared" si="6"/>
        <v>0.14622641509433962</v>
      </c>
      <c r="AX30" s="2">
        <f t="shared" si="7"/>
        <v>0.15094339622641509</v>
      </c>
      <c r="AY30" s="2">
        <f t="shared" si="39"/>
        <v>0.22641509433962265</v>
      </c>
      <c r="AZ30" s="2">
        <f t="shared" si="8"/>
        <v>0.35849056603773582</v>
      </c>
      <c r="BA30" s="2">
        <f t="shared" si="9"/>
        <v>0.28301886792452829</v>
      </c>
      <c r="BB30" s="2">
        <f t="shared" si="10"/>
        <v>9.4339622641509441E-2</v>
      </c>
      <c r="BC30" s="2">
        <f t="shared" si="11"/>
        <v>0.34905660377358488</v>
      </c>
      <c r="BD30" s="2">
        <f t="shared" si="12"/>
        <v>0.330188679245283</v>
      </c>
      <c r="BE30" s="2">
        <f t="shared" si="13"/>
        <v>0.35849056603773582</v>
      </c>
      <c r="BF30" s="2">
        <f t="shared" si="14"/>
        <v>0.28301886792452829</v>
      </c>
      <c r="BG30" s="2">
        <f t="shared" si="15"/>
        <v>9.433962264150943E-3</v>
      </c>
      <c r="BH30" s="2">
        <f t="shared" si="16"/>
        <v>0.66981132075471694</v>
      </c>
      <c r="BI30" s="2">
        <f t="shared" si="17"/>
        <v>0.19811320754716982</v>
      </c>
      <c r="BJ30" s="2">
        <f t="shared" si="18"/>
        <v>8.4905660377358486E-2</v>
      </c>
      <c r="BK30" s="2">
        <f t="shared" si="19"/>
        <v>9.4339622641509441E-2</v>
      </c>
      <c r="BL30" s="2">
        <f t="shared" si="20"/>
        <v>3.3018867924528301E-2</v>
      </c>
      <c r="BM30" s="2">
        <f t="shared" si="21"/>
        <v>0.21698113207547171</v>
      </c>
      <c r="BN30" s="2">
        <f t="shared" si="22"/>
        <v>0.21698113207547171</v>
      </c>
      <c r="BO30" s="2">
        <f t="shared" si="23"/>
        <v>0.10377358490566038</v>
      </c>
      <c r="BP30" s="2">
        <f t="shared" si="24"/>
        <v>0.30188679245283018</v>
      </c>
      <c r="BQ30" s="2">
        <f t="shared" si="25"/>
        <v>0.16981132075471697</v>
      </c>
      <c r="BR30" s="2">
        <f t="shared" si="26"/>
        <v>0.50943396226415094</v>
      </c>
      <c r="BS30" s="2">
        <f t="shared" si="27"/>
        <v>6.6037735849056603E-2</v>
      </c>
      <c r="BT30" s="2">
        <f t="shared" si="28"/>
        <v>0.10377358490566038</v>
      </c>
      <c r="BU30" s="2">
        <f t="shared" si="29"/>
        <v>5.6603773584905662E-2</v>
      </c>
      <c r="BV30" s="2">
        <f t="shared" si="30"/>
        <v>9.9056603773584911E-2</v>
      </c>
      <c r="BW30" s="2">
        <f t="shared" si="31"/>
        <v>3.7735849056603772E-2</v>
      </c>
      <c r="BX30" s="2">
        <f t="shared" si="32"/>
        <v>8.4905660377358486E-2</v>
      </c>
      <c r="BY30" s="2">
        <v>0</v>
      </c>
      <c r="BZ30" s="2">
        <v>-0.15707963267948966</v>
      </c>
      <c r="CA30" s="2">
        <v>27</v>
      </c>
      <c r="CC30" s="2">
        <f t="shared" si="33"/>
        <v>0.47826086956521741</v>
      </c>
      <c r="CD30" s="2">
        <f t="shared" si="34"/>
        <v>0.61111111111111116</v>
      </c>
      <c r="CE30" s="2">
        <f t="shared" si="35"/>
        <v>1.0571428571428572</v>
      </c>
      <c r="CF30" s="2">
        <f t="shared" si="36"/>
        <v>1.2666666666666666</v>
      </c>
      <c r="CG30" s="2">
        <f t="shared" si="37"/>
        <v>0.30188679245283018</v>
      </c>
      <c r="CH30" s="2">
        <f t="shared" si="38"/>
        <v>0.56603773584905659</v>
      </c>
    </row>
    <row r="31" spans="1:86" s="2" customFormat="1" x14ac:dyDescent="0.25">
      <c r="A31" s="1" t="s">
        <v>92</v>
      </c>
      <c r="B31" s="1"/>
      <c r="C31" s="12" t="s">
        <v>91</v>
      </c>
      <c r="D31" s="2">
        <v>12</v>
      </c>
      <c r="E31" s="3">
        <v>98</v>
      </c>
      <c r="F31" s="3">
        <v>102</v>
      </c>
      <c r="G31" s="3">
        <v>8</v>
      </c>
      <c r="H31" s="3">
        <v>19.5</v>
      </c>
      <c r="I31" s="3">
        <v>20</v>
      </c>
      <c r="J31" s="3">
        <v>22</v>
      </c>
      <c r="K31" s="3">
        <v>23.5</v>
      </c>
      <c r="L31" s="3">
        <v>31</v>
      </c>
      <c r="M31" s="3">
        <v>30</v>
      </c>
      <c r="N31" s="3">
        <v>40</v>
      </c>
      <c r="O31" s="3">
        <v>29</v>
      </c>
      <c r="P31" s="3">
        <v>12</v>
      </c>
      <c r="Q31" s="3">
        <v>41</v>
      </c>
      <c r="R31" s="3">
        <v>26</v>
      </c>
      <c r="S31" s="3">
        <v>39</v>
      </c>
      <c r="T31" s="3">
        <v>32</v>
      </c>
      <c r="U31" s="3">
        <v>3</v>
      </c>
      <c r="V31" s="3">
        <v>83</v>
      </c>
      <c r="W31" s="3">
        <v>15</v>
      </c>
      <c r="X31" s="3">
        <v>25</v>
      </c>
      <c r="Y31" s="4">
        <v>8</v>
      </c>
      <c r="Z31" s="4">
        <v>1</v>
      </c>
      <c r="AA31" s="4">
        <v>18</v>
      </c>
      <c r="AB31" s="4">
        <v>15</v>
      </c>
      <c r="AC31" s="4">
        <v>23</v>
      </c>
      <c r="AD31" s="4">
        <v>29</v>
      </c>
      <c r="AE31" s="4">
        <v>16</v>
      </c>
      <c r="AF31" s="5">
        <v>46</v>
      </c>
      <c r="AG31" s="5">
        <v>5</v>
      </c>
      <c r="AH31" s="5">
        <v>5</v>
      </c>
      <c r="AI31" s="5">
        <v>5</v>
      </c>
      <c r="AJ31" s="5">
        <v>7</v>
      </c>
      <c r="AK31" s="5">
        <v>5</v>
      </c>
      <c r="AL31" s="5">
        <v>7</v>
      </c>
      <c r="AM31" s="6">
        <v>46</v>
      </c>
      <c r="AN31" s="6">
        <v>11</v>
      </c>
      <c r="AO31" s="2">
        <f t="shared" si="0"/>
        <v>0.8028514559173916</v>
      </c>
      <c r="AP31" s="2">
        <f t="shared" si="0"/>
        <v>0.19198621771937624</v>
      </c>
      <c r="AR31" s="2">
        <f t="shared" si="1"/>
        <v>1.0408163265306123</v>
      </c>
      <c r="AS31" s="2">
        <f t="shared" si="2"/>
        <v>8.1632653061224483E-2</v>
      </c>
      <c r="AT31" s="2">
        <f t="shared" si="3"/>
        <v>0.19897959183673469</v>
      </c>
      <c r="AU31" s="2">
        <f t="shared" si="4"/>
        <v>0.20408163265306123</v>
      </c>
      <c r="AV31" s="2">
        <f t="shared" si="5"/>
        <v>0.22448979591836735</v>
      </c>
      <c r="AW31" s="2">
        <f t="shared" si="6"/>
        <v>0.23979591836734693</v>
      </c>
      <c r="AX31" s="2">
        <f t="shared" si="7"/>
        <v>0.31632653061224492</v>
      </c>
      <c r="AY31" s="2">
        <f t="shared" si="39"/>
        <v>0.30612244897959184</v>
      </c>
      <c r="AZ31" s="2">
        <f t="shared" si="8"/>
        <v>0.40816326530612246</v>
      </c>
      <c r="BA31" s="2">
        <f t="shared" si="9"/>
        <v>0.29591836734693877</v>
      </c>
      <c r="BB31" s="2">
        <f t="shared" si="10"/>
        <v>0.12244897959183673</v>
      </c>
      <c r="BC31" s="2">
        <f t="shared" si="11"/>
        <v>0.41836734693877553</v>
      </c>
      <c r="BD31" s="2">
        <f t="shared" si="12"/>
        <v>0.26530612244897961</v>
      </c>
      <c r="BE31" s="2">
        <f t="shared" si="13"/>
        <v>0.39795918367346939</v>
      </c>
      <c r="BF31" s="2">
        <f t="shared" si="14"/>
        <v>0.32653061224489793</v>
      </c>
      <c r="BG31" s="2">
        <f t="shared" si="15"/>
        <v>3.0612244897959183E-2</v>
      </c>
      <c r="BH31" s="2">
        <f t="shared" si="16"/>
        <v>0.84693877551020413</v>
      </c>
      <c r="BI31" s="2">
        <f t="shared" si="17"/>
        <v>0.15306122448979592</v>
      </c>
      <c r="BJ31" s="2">
        <f t="shared" si="18"/>
        <v>0.25510204081632654</v>
      </c>
      <c r="BK31" s="2">
        <f t="shared" si="19"/>
        <v>8.1632653061224483E-2</v>
      </c>
      <c r="BL31" s="2">
        <f t="shared" si="20"/>
        <v>1.020408163265306E-2</v>
      </c>
      <c r="BM31" s="2">
        <f t="shared" si="21"/>
        <v>0.18367346938775511</v>
      </c>
      <c r="BN31" s="2">
        <f t="shared" si="22"/>
        <v>0.15306122448979592</v>
      </c>
      <c r="BO31" s="2">
        <f t="shared" si="23"/>
        <v>0.23469387755102042</v>
      </c>
      <c r="BP31" s="2">
        <f t="shared" si="24"/>
        <v>0.29591836734693877</v>
      </c>
      <c r="BQ31" s="2">
        <f t="shared" si="25"/>
        <v>0.16326530612244897</v>
      </c>
      <c r="BR31" s="2">
        <f t="shared" si="26"/>
        <v>0.46938775510204084</v>
      </c>
      <c r="BS31" s="2">
        <f t="shared" si="27"/>
        <v>5.1020408163265307E-2</v>
      </c>
      <c r="BT31" s="2">
        <f t="shared" si="28"/>
        <v>5.1020408163265307E-2</v>
      </c>
      <c r="BU31" s="2">
        <f t="shared" si="29"/>
        <v>5.1020408163265307E-2</v>
      </c>
      <c r="BV31" s="2">
        <f t="shared" si="30"/>
        <v>7.1428571428571425E-2</v>
      </c>
      <c r="BW31" s="2">
        <f t="shared" si="31"/>
        <v>5.1020408163265307E-2</v>
      </c>
      <c r="BX31" s="2">
        <f t="shared" si="32"/>
        <v>7.1428571428571425E-2</v>
      </c>
      <c r="BY31" s="2">
        <v>0.8028514559173916</v>
      </c>
      <c r="BZ31" s="2">
        <v>0.19198621771937624</v>
      </c>
      <c r="CA31" s="2">
        <v>28</v>
      </c>
      <c r="CC31" s="2">
        <f t="shared" si="33"/>
        <v>1.5333333333333334</v>
      </c>
      <c r="CD31" s="2">
        <f t="shared" si="34"/>
        <v>1.4375000000000002</v>
      </c>
      <c r="CE31" s="2">
        <f t="shared" si="35"/>
        <v>1.5769230769230769</v>
      </c>
      <c r="CF31" s="2">
        <f t="shared" si="36"/>
        <v>1.21875</v>
      </c>
      <c r="CG31" s="2">
        <f t="shared" si="37"/>
        <v>0.63265306122448983</v>
      </c>
      <c r="CH31" s="2">
        <f t="shared" si="38"/>
        <v>0.65306122448979587</v>
      </c>
    </row>
    <row r="32" spans="1:86" s="2" customFormat="1" x14ac:dyDescent="0.25">
      <c r="A32" s="1" t="s">
        <v>92</v>
      </c>
      <c r="B32" s="1"/>
      <c r="C32" s="12" t="s">
        <v>91</v>
      </c>
      <c r="D32" s="2">
        <v>13</v>
      </c>
      <c r="E32" s="3">
        <v>106</v>
      </c>
      <c r="F32" s="3">
        <v>106</v>
      </c>
      <c r="G32" s="3">
        <v>5</v>
      </c>
      <c r="H32" s="3">
        <v>13</v>
      </c>
      <c r="I32" s="3">
        <v>15</v>
      </c>
      <c r="J32" s="3">
        <v>12</v>
      </c>
      <c r="K32" s="3">
        <v>19</v>
      </c>
      <c r="L32" s="3">
        <v>19</v>
      </c>
      <c r="M32" s="3">
        <v>22</v>
      </c>
      <c r="N32" s="3">
        <v>31</v>
      </c>
      <c r="O32" s="3">
        <v>36</v>
      </c>
      <c r="P32" s="3">
        <v>6.5</v>
      </c>
      <c r="Q32" s="3">
        <v>37.5</v>
      </c>
      <c r="R32" s="3">
        <v>28</v>
      </c>
      <c r="S32" s="3">
        <v>37</v>
      </c>
      <c r="T32" s="3">
        <v>35</v>
      </c>
      <c r="U32" s="3">
        <v>6</v>
      </c>
      <c r="V32" s="3">
        <v>83</v>
      </c>
      <c r="W32" s="3">
        <v>20</v>
      </c>
      <c r="X32" s="3">
        <v>6</v>
      </c>
      <c r="Y32" s="23" t="s">
        <v>93</v>
      </c>
      <c r="Z32" s="23" t="s">
        <v>93</v>
      </c>
      <c r="AA32" s="23" t="s">
        <v>93</v>
      </c>
      <c r="AB32" s="23" t="s">
        <v>93</v>
      </c>
      <c r="AC32" s="23" t="s">
        <v>93</v>
      </c>
      <c r="AD32" s="23" t="s">
        <v>93</v>
      </c>
      <c r="AE32" s="4">
        <v>13</v>
      </c>
      <c r="AF32" s="5">
        <v>44</v>
      </c>
      <c r="AG32" s="5">
        <v>4</v>
      </c>
      <c r="AH32" s="5">
        <v>6</v>
      </c>
      <c r="AI32" s="5">
        <v>4.5</v>
      </c>
      <c r="AJ32" s="5">
        <v>9</v>
      </c>
      <c r="AK32" s="5">
        <v>4</v>
      </c>
      <c r="AL32" s="5">
        <v>8.5</v>
      </c>
      <c r="AM32" s="6">
        <v>39</v>
      </c>
      <c r="AN32" s="6">
        <v>-10</v>
      </c>
      <c r="AO32" s="2">
        <f t="shared" si="0"/>
        <v>0.68067840827778847</v>
      </c>
      <c r="AP32" s="2">
        <f t="shared" si="0"/>
        <v>-0.17453292519943295</v>
      </c>
      <c r="AR32" s="2">
        <f t="shared" si="1"/>
        <v>1</v>
      </c>
      <c r="AS32" s="2">
        <f t="shared" si="2"/>
        <v>4.716981132075472E-2</v>
      </c>
      <c r="AT32" s="2">
        <f t="shared" si="3"/>
        <v>0.12264150943396226</v>
      </c>
      <c r="AU32" s="2">
        <f t="shared" si="4"/>
        <v>0.14150943396226415</v>
      </c>
      <c r="AV32" s="2">
        <f t="shared" si="5"/>
        <v>0.11320754716981132</v>
      </c>
      <c r="AW32" s="2">
        <f t="shared" si="6"/>
        <v>0.17924528301886791</v>
      </c>
      <c r="AX32" s="2">
        <f t="shared" si="7"/>
        <v>0.17924528301886791</v>
      </c>
      <c r="AY32" s="2">
        <f t="shared" si="39"/>
        <v>0.20754716981132076</v>
      </c>
      <c r="AZ32" s="2">
        <f t="shared" si="8"/>
        <v>0.29245283018867924</v>
      </c>
      <c r="BA32" s="2">
        <f t="shared" si="9"/>
        <v>0.33962264150943394</v>
      </c>
      <c r="BB32" s="2">
        <f t="shared" si="10"/>
        <v>6.1320754716981132E-2</v>
      </c>
      <c r="BC32" s="2">
        <f t="shared" si="11"/>
        <v>0.35377358490566035</v>
      </c>
      <c r="BD32" s="2">
        <f t="shared" si="12"/>
        <v>0.26415094339622641</v>
      </c>
      <c r="BE32" s="2">
        <f t="shared" si="13"/>
        <v>0.34905660377358488</v>
      </c>
      <c r="BF32" s="2">
        <f t="shared" si="14"/>
        <v>0.330188679245283</v>
      </c>
      <c r="BG32" s="2">
        <f t="shared" si="15"/>
        <v>5.6603773584905662E-2</v>
      </c>
      <c r="BH32" s="2">
        <f t="shared" si="16"/>
        <v>0.78301886792452835</v>
      </c>
      <c r="BI32" s="2">
        <f t="shared" si="17"/>
        <v>0.18867924528301888</v>
      </c>
      <c r="BJ32" s="2">
        <f t="shared" si="18"/>
        <v>5.6603773584905662E-2</v>
      </c>
      <c r="BK32" s="2" t="s">
        <v>94</v>
      </c>
      <c r="BL32" s="2" t="s">
        <v>94</v>
      </c>
      <c r="BM32" s="2" t="s">
        <v>94</v>
      </c>
      <c r="BN32" s="2" t="s">
        <v>94</v>
      </c>
      <c r="BO32" s="2" t="s">
        <v>94</v>
      </c>
      <c r="BP32" s="2" t="s">
        <v>94</v>
      </c>
      <c r="BQ32" s="2">
        <f t="shared" si="25"/>
        <v>0.12264150943396226</v>
      </c>
      <c r="BR32" s="2">
        <f t="shared" si="26"/>
        <v>0.41509433962264153</v>
      </c>
      <c r="BS32" s="2">
        <f t="shared" si="27"/>
        <v>3.7735849056603772E-2</v>
      </c>
      <c r="BT32" s="2">
        <f t="shared" si="28"/>
        <v>5.6603773584905662E-2</v>
      </c>
      <c r="BU32" s="2">
        <f t="shared" si="29"/>
        <v>4.2452830188679243E-2</v>
      </c>
      <c r="BV32" s="2">
        <f t="shared" si="30"/>
        <v>8.4905660377358486E-2</v>
      </c>
      <c r="BW32" s="2">
        <f t="shared" si="31"/>
        <v>3.7735849056603772E-2</v>
      </c>
      <c r="BX32" s="2">
        <f t="shared" si="32"/>
        <v>8.0188679245283015E-2</v>
      </c>
      <c r="BY32" s="2">
        <v>0.68067840827778847</v>
      </c>
      <c r="BZ32" s="2">
        <v>-0.17453292519943295</v>
      </c>
      <c r="CA32" s="2">
        <v>29</v>
      </c>
      <c r="CC32" s="2" t="e">
        <f t="shared" si="33"/>
        <v>#VALUE!</v>
      </c>
      <c r="CD32" s="2" t="e">
        <f t="shared" si="34"/>
        <v>#VALUE!</v>
      </c>
      <c r="CE32" s="2">
        <f t="shared" si="35"/>
        <v>1.3392857142857142</v>
      </c>
      <c r="CF32" s="2">
        <f t="shared" si="36"/>
        <v>1.0571428571428572</v>
      </c>
      <c r="CG32" s="2">
        <f t="shared" si="37"/>
        <v>0.35849056603773582</v>
      </c>
      <c r="CH32" s="2">
        <f t="shared" si="38"/>
        <v>0.660377358490566</v>
      </c>
    </row>
    <row r="33" spans="1:86" s="2" customFormat="1" ht="15.75" thickBot="1" x14ac:dyDescent="0.3">
      <c r="A33" s="8" t="s">
        <v>92</v>
      </c>
      <c r="B33" s="8"/>
      <c r="C33" s="12" t="s">
        <v>91</v>
      </c>
      <c r="D33" s="9">
        <v>14</v>
      </c>
      <c r="E33" s="15">
        <v>104</v>
      </c>
      <c r="F33" s="15">
        <v>108</v>
      </c>
      <c r="G33" s="15">
        <v>7</v>
      </c>
      <c r="H33" s="15">
        <v>17</v>
      </c>
      <c r="I33" s="15">
        <v>16</v>
      </c>
      <c r="J33" s="15">
        <v>20</v>
      </c>
      <c r="K33" s="15">
        <v>21</v>
      </c>
      <c r="L33" s="15">
        <v>28</v>
      </c>
      <c r="M33" s="15">
        <v>26</v>
      </c>
      <c r="N33" s="15">
        <v>36</v>
      </c>
      <c r="O33" s="15">
        <v>26</v>
      </c>
      <c r="P33" s="15">
        <v>11</v>
      </c>
      <c r="Q33" s="15">
        <v>38</v>
      </c>
      <c r="R33" s="15">
        <v>32</v>
      </c>
      <c r="S33" s="15">
        <v>35</v>
      </c>
      <c r="T33" s="15">
        <v>42</v>
      </c>
      <c r="U33" s="15">
        <v>1</v>
      </c>
      <c r="V33" s="15">
        <v>69</v>
      </c>
      <c r="W33" s="15">
        <v>22</v>
      </c>
      <c r="X33" s="15">
        <v>10</v>
      </c>
      <c r="Y33" s="17">
        <v>7</v>
      </c>
      <c r="Z33" s="17">
        <v>1</v>
      </c>
      <c r="AA33" s="17">
        <v>17</v>
      </c>
      <c r="AB33" s="17">
        <v>13</v>
      </c>
      <c r="AC33" s="17">
        <v>20</v>
      </c>
      <c r="AD33" s="17">
        <v>26</v>
      </c>
      <c r="AE33" s="17">
        <v>14</v>
      </c>
      <c r="AF33" s="16">
        <v>54</v>
      </c>
      <c r="AG33" s="16">
        <v>6</v>
      </c>
      <c r="AH33" s="16">
        <v>8</v>
      </c>
      <c r="AI33" s="16">
        <v>5</v>
      </c>
      <c r="AJ33" s="16">
        <v>10</v>
      </c>
      <c r="AK33" s="16">
        <v>4</v>
      </c>
      <c r="AL33" s="16">
        <v>9</v>
      </c>
      <c r="AM33" s="18">
        <v>-12</v>
      </c>
      <c r="AN33" s="18">
        <v>-9</v>
      </c>
      <c r="AO33" s="9">
        <f t="shared" si="0"/>
        <v>-0.20943951023931956</v>
      </c>
      <c r="AP33" s="9">
        <f t="shared" si="0"/>
        <v>-0.15707963267948966</v>
      </c>
      <c r="AQ33" s="9"/>
      <c r="AR33" s="9">
        <f t="shared" si="1"/>
        <v>1.0384615384615385</v>
      </c>
      <c r="AS33" s="9">
        <f t="shared" si="2"/>
        <v>6.7307692307692304E-2</v>
      </c>
      <c r="AT33" s="9">
        <f t="shared" si="3"/>
        <v>0.16346153846153846</v>
      </c>
      <c r="AU33" s="9">
        <f t="shared" si="4"/>
        <v>0.15384615384615385</v>
      </c>
      <c r="AV33" s="9">
        <f t="shared" si="5"/>
        <v>0.19230769230769232</v>
      </c>
      <c r="AW33" s="9">
        <f t="shared" si="6"/>
        <v>0.20192307692307693</v>
      </c>
      <c r="AX33" s="9">
        <f t="shared" si="7"/>
        <v>0.26923076923076922</v>
      </c>
      <c r="AY33" s="9">
        <f t="shared" si="39"/>
        <v>0.25</v>
      </c>
      <c r="AZ33" s="9">
        <f t="shared" si="8"/>
        <v>0.34615384615384615</v>
      </c>
      <c r="BA33" s="9">
        <f t="shared" si="9"/>
        <v>0.25</v>
      </c>
      <c r="BB33" s="9">
        <f t="shared" si="10"/>
        <v>0.10576923076923077</v>
      </c>
      <c r="BC33" s="9">
        <f t="shared" si="11"/>
        <v>0.36538461538461536</v>
      </c>
      <c r="BD33" s="9">
        <f t="shared" si="12"/>
        <v>0.30769230769230771</v>
      </c>
      <c r="BE33" s="9">
        <f t="shared" si="13"/>
        <v>0.33653846153846156</v>
      </c>
      <c r="BF33" s="9">
        <f t="shared" si="14"/>
        <v>0.40384615384615385</v>
      </c>
      <c r="BG33" s="9">
        <f t="shared" si="15"/>
        <v>9.6153846153846159E-3</v>
      </c>
      <c r="BH33" s="9">
        <f t="shared" si="16"/>
        <v>0.66346153846153844</v>
      </c>
      <c r="BI33" s="9">
        <f t="shared" si="17"/>
        <v>0.21153846153846154</v>
      </c>
      <c r="BJ33" s="9">
        <f t="shared" si="18"/>
        <v>9.6153846153846159E-2</v>
      </c>
      <c r="BK33" s="9">
        <f t="shared" si="19"/>
        <v>6.7307692307692304E-2</v>
      </c>
      <c r="BL33" s="9">
        <f t="shared" si="20"/>
        <v>9.6153846153846159E-3</v>
      </c>
      <c r="BM33" s="9">
        <f t="shared" si="21"/>
        <v>0.16346153846153846</v>
      </c>
      <c r="BN33" s="9">
        <f t="shared" si="22"/>
        <v>0.125</v>
      </c>
      <c r="BO33" s="9">
        <f t="shared" si="23"/>
        <v>0.19230769230769232</v>
      </c>
      <c r="BP33" s="9">
        <f t="shared" si="24"/>
        <v>0.25</v>
      </c>
      <c r="BQ33" s="9">
        <f t="shared" si="25"/>
        <v>0.13461538461538461</v>
      </c>
      <c r="BR33" s="9">
        <f t="shared" si="26"/>
        <v>0.51923076923076927</v>
      </c>
      <c r="BS33" s="9">
        <f t="shared" si="27"/>
        <v>5.7692307692307696E-2</v>
      </c>
      <c r="BT33" s="9">
        <f t="shared" si="28"/>
        <v>7.6923076923076927E-2</v>
      </c>
      <c r="BU33" s="9">
        <f t="shared" si="29"/>
        <v>4.807692307692308E-2</v>
      </c>
      <c r="BV33" s="9">
        <f t="shared" si="30"/>
        <v>9.6153846153846159E-2</v>
      </c>
      <c r="BW33" s="9">
        <f t="shared" si="31"/>
        <v>3.8461538461538464E-2</v>
      </c>
      <c r="BX33" s="9">
        <f t="shared" si="32"/>
        <v>8.6538461538461536E-2</v>
      </c>
      <c r="BY33" s="9">
        <v>-0.20943951023931956</v>
      </c>
      <c r="BZ33" s="9">
        <v>-0.15707963267948966</v>
      </c>
      <c r="CA33" s="9">
        <v>30</v>
      </c>
      <c r="CB33" s="9"/>
      <c r="CC33" s="9">
        <f t="shared" si="33"/>
        <v>1.5384615384615385</v>
      </c>
      <c r="CD33" s="9">
        <f t="shared" si="34"/>
        <v>1.4285714285714288</v>
      </c>
      <c r="CE33" s="9">
        <f t="shared" si="35"/>
        <v>1.1874999999999998</v>
      </c>
      <c r="CF33" s="9">
        <f t="shared" si="36"/>
        <v>0.83333333333333337</v>
      </c>
      <c r="CG33" s="9">
        <f t="shared" si="37"/>
        <v>0.53846153846153844</v>
      </c>
      <c r="CH33" s="9">
        <f t="shared" si="38"/>
        <v>0.80769230769230771</v>
      </c>
    </row>
    <row r="34" spans="1:86" s="2" customFormat="1" x14ac:dyDescent="0.25">
      <c r="A34" s="11" t="s">
        <v>95</v>
      </c>
      <c r="B34" s="11" t="s">
        <v>96</v>
      </c>
      <c r="C34" s="13" t="s">
        <v>97</v>
      </c>
      <c r="D34" s="13">
        <v>1</v>
      </c>
      <c r="E34" s="19">
        <v>84</v>
      </c>
      <c r="F34" s="19">
        <v>87</v>
      </c>
      <c r="G34" s="19">
        <v>7</v>
      </c>
      <c r="H34" s="19">
        <v>16</v>
      </c>
      <c r="I34" s="19">
        <v>16</v>
      </c>
      <c r="J34" s="19">
        <v>20</v>
      </c>
      <c r="K34" s="19">
        <v>21</v>
      </c>
      <c r="L34" s="19">
        <v>33</v>
      </c>
      <c r="M34" s="19">
        <v>31</v>
      </c>
      <c r="N34" s="19">
        <v>24</v>
      </c>
      <c r="O34" s="19">
        <v>18</v>
      </c>
      <c r="P34" s="19">
        <v>10</v>
      </c>
      <c r="Q34" s="19">
        <v>34</v>
      </c>
      <c r="R34" s="19">
        <v>38</v>
      </c>
      <c r="S34" s="19">
        <v>34</v>
      </c>
      <c r="T34" s="19">
        <v>38</v>
      </c>
      <c r="U34" s="19">
        <v>2</v>
      </c>
      <c r="V34" s="19">
        <v>64</v>
      </c>
      <c r="W34" s="19">
        <v>20</v>
      </c>
      <c r="X34" s="19">
        <v>6</v>
      </c>
      <c r="Y34" s="20">
        <v>5</v>
      </c>
      <c r="Z34" s="20">
        <v>1</v>
      </c>
      <c r="AA34" s="20">
        <v>17</v>
      </c>
      <c r="AB34" s="20">
        <v>11</v>
      </c>
      <c r="AC34" s="20">
        <v>24</v>
      </c>
      <c r="AD34" s="20">
        <v>28</v>
      </c>
      <c r="AE34" s="20">
        <v>12</v>
      </c>
      <c r="AF34" s="21">
        <v>40</v>
      </c>
      <c r="AG34" s="21">
        <v>5</v>
      </c>
      <c r="AH34" s="21">
        <v>9</v>
      </c>
      <c r="AI34" s="21">
        <v>4</v>
      </c>
      <c r="AJ34" s="21">
        <v>10</v>
      </c>
      <c r="AK34" s="21">
        <v>4</v>
      </c>
      <c r="AL34" s="21">
        <v>9</v>
      </c>
      <c r="AM34" s="22">
        <v>43</v>
      </c>
      <c r="AN34" s="22">
        <v>16</v>
      </c>
      <c r="AO34" s="13">
        <f t="shared" si="0"/>
        <v>0.75049157835756175</v>
      </c>
      <c r="AP34" s="13">
        <f t="shared" si="0"/>
        <v>0.27925268031909273</v>
      </c>
      <c r="AQ34" s="13"/>
      <c r="AR34" s="13">
        <f t="shared" si="1"/>
        <v>1.0357142857142858</v>
      </c>
      <c r="AS34" s="13">
        <f t="shared" si="2"/>
        <v>8.3333333333333329E-2</v>
      </c>
      <c r="AT34" s="13">
        <f t="shared" si="3"/>
        <v>0.19047619047619047</v>
      </c>
      <c r="AU34" s="13">
        <f t="shared" si="4"/>
        <v>0.19047619047619047</v>
      </c>
      <c r="AV34" s="13">
        <f t="shared" si="5"/>
        <v>0.23809523809523808</v>
      </c>
      <c r="AW34" s="13">
        <f t="shared" si="6"/>
        <v>0.25</v>
      </c>
      <c r="AX34" s="13">
        <f t="shared" si="7"/>
        <v>0.39285714285714285</v>
      </c>
      <c r="AY34" s="13">
        <f t="shared" si="39"/>
        <v>0.36904761904761907</v>
      </c>
      <c r="AZ34" s="13">
        <f t="shared" si="8"/>
        <v>0.2857142857142857</v>
      </c>
      <c r="BA34" s="13">
        <f t="shared" si="9"/>
        <v>0.21428571428571427</v>
      </c>
      <c r="BB34" s="13">
        <f t="shared" si="10"/>
        <v>0.11904761904761904</v>
      </c>
      <c r="BC34" s="13">
        <f t="shared" si="11"/>
        <v>0.40476190476190477</v>
      </c>
      <c r="BD34" s="13">
        <f t="shared" si="12"/>
        <v>0.45238095238095238</v>
      </c>
      <c r="BE34" s="13">
        <f t="shared" si="13"/>
        <v>0.40476190476190477</v>
      </c>
      <c r="BF34" s="13">
        <f t="shared" si="14"/>
        <v>0.45238095238095238</v>
      </c>
      <c r="BG34" s="13">
        <f t="shared" si="15"/>
        <v>2.3809523809523808E-2</v>
      </c>
      <c r="BH34" s="13">
        <f t="shared" si="16"/>
        <v>0.76190476190476186</v>
      </c>
      <c r="BI34" s="13">
        <f t="shared" si="17"/>
        <v>0.23809523809523808</v>
      </c>
      <c r="BJ34" s="13">
        <f t="shared" si="18"/>
        <v>7.1428571428571425E-2</v>
      </c>
      <c r="BK34" s="13">
        <f t="shared" si="19"/>
        <v>5.9523809523809521E-2</v>
      </c>
      <c r="BL34" s="13">
        <f t="shared" si="20"/>
        <v>1.1904761904761904E-2</v>
      </c>
      <c r="BM34" s="13">
        <f t="shared" si="21"/>
        <v>0.20238095238095238</v>
      </c>
      <c r="BN34" s="13">
        <f t="shared" si="22"/>
        <v>0.13095238095238096</v>
      </c>
      <c r="BO34" s="13">
        <f t="shared" si="23"/>
        <v>0.2857142857142857</v>
      </c>
      <c r="BP34" s="13">
        <f t="shared" si="24"/>
        <v>0.33333333333333331</v>
      </c>
      <c r="BQ34" s="13">
        <f t="shared" si="25"/>
        <v>0.14285714285714285</v>
      </c>
      <c r="BR34" s="13">
        <f t="shared" si="26"/>
        <v>0.47619047619047616</v>
      </c>
      <c r="BS34" s="13">
        <f t="shared" si="27"/>
        <v>5.9523809523809521E-2</v>
      </c>
      <c r="BT34" s="13">
        <f t="shared" si="28"/>
        <v>0.10714285714285714</v>
      </c>
      <c r="BU34" s="13">
        <f t="shared" si="29"/>
        <v>4.7619047619047616E-2</v>
      </c>
      <c r="BV34" s="13">
        <f t="shared" si="30"/>
        <v>0.11904761904761904</v>
      </c>
      <c r="BW34" s="13">
        <f t="shared" si="31"/>
        <v>4.7619047619047616E-2</v>
      </c>
      <c r="BX34" s="13">
        <f t="shared" si="32"/>
        <v>0.10714285714285714</v>
      </c>
      <c r="BY34" s="13">
        <v>0.75049157835756175</v>
      </c>
      <c r="BZ34" s="13">
        <v>0.27925268031909273</v>
      </c>
      <c r="CA34" s="13">
        <v>31</v>
      </c>
      <c r="CB34" s="13"/>
      <c r="CC34" s="13">
        <f t="shared" si="33"/>
        <v>2.1818181818181817</v>
      </c>
      <c r="CD34" s="13">
        <f t="shared" si="34"/>
        <v>2</v>
      </c>
      <c r="CE34" s="13">
        <f t="shared" si="35"/>
        <v>0.89473684210526316</v>
      </c>
      <c r="CF34" s="13">
        <f t="shared" si="36"/>
        <v>0.89473684210526316</v>
      </c>
      <c r="CG34" s="13">
        <f t="shared" si="37"/>
        <v>0.7857142857142857</v>
      </c>
      <c r="CH34" s="13">
        <f t="shared" si="38"/>
        <v>0.90476190476190477</v>
      </c>
    </row>
    <row r="35" spans="1:86" s="2" customFormat="1" x14ac:dyDescent="0.25">
      <c r="A35" s="11" t="s">
        <v>95</v>
      </c>
      <c r="B35" s="11" t="s">
        <v>96</v>
      </c>
      <c r="C35" s="13" t="s">
        <v>97</v>
      </c>
      <c r="D35" s="2">
        <v>2</v>
      </c>
      <c r="E35" s="3">
        <v>84</v>
      </c>
      <c r="F35" s="3">
        <v>87</v>
      </c>
      <c r="G35" s="3">
        <v>6</v>
      </c>
      <c r="H35" s="3">
        <v>15</v>
      </c>
      <c r="I35" s="3">
        <v>16</v>
      </c>
      <c r="J35" s="3">
        <v>18</v>
      </c>
      <c r="K35" s="3">
        <v>20</v>
      </c>
      <c r="L35" s="3">
        <v>31</v>
      </c>
      <c r="M35" s="3">
        <v>29</v>
      </c>
      <c r="N35" s="3">
        <v>27</v>
      </c>
      <c r="O35" s="3">
        <v>18</v>
      </c>
      <c r="P35" s="3">
        <v>7</v>
      </c>
      <c r="Q35" s="3">
        <v>30</v>
      </c>
      <c r="R35" s="3">
        <v>43</v>
      </c>
      <c r="S35" s="3">
        <v>30</v>
      </c>
      <c r="T35" s="3">
        <v>43</v>
      </c>
      <c r="U35" s="3">
        <v>2</v>
      </c>
      <c r="V35" s="3">
        <v>67</v>
      </c>
      <c r="W35" s="3">
        <v>25</v>
      </c>
      <c r="X35" s="3">
        <v>4</v>
      </c>
      <c r="Y35" s="4">
        <v>6</v>
      </c>
      <c r="Z35" s="4">
        <v>2</v>
      </c>
      <c r="AA35" s="4">
        <v>15</v>
      </c>
      <c r="AB35" s="4">
        <v>9</v>
      </c>
      <c r="AC35" s="4">
        <v>21</v>
      </c>
      <c r="AD35" s="4">
        <v>25</v>
      </c>
      <c r="AE35" s="4">
        <v>13</v>
      </c>
      <c r="AF35" s="5">
        <v>48</v>
      </c>
      <c r="AG35" s="5">
        <v>5</v>
      </c>
      <c r="AH35" s="5">
        <v>8</v>
      </c>
      <c r="AI35" s="5">
        <v>4</v>
      </c>
      <c r="AJ35" s="5">
        <v>8</v>
      </c>
      <c r="AK35" s="5">
        <v>4</v>
      </c>
      <c r="AL35" s="5">
        <v>6</v>
      </c>
      <c r="AM35" s="6">
        <v>45</v>
      </c>
      <c r="AN35" s="6">
        <v>15</v>
      </c>
      <c r="AO35" s="2">
        <f t="shared" si="0"/>
        <v>0.78539816339744828</v>
      </c>
      <c r="AP35" s="2">
        <f t="shared" si="0"/>
        <v>0.26179938779914941</v>
      </c>
      <c r="AR35" s="2">
        <f t="shared" si="1"/>
        <v>1.0357142857142858</v>
      </c>
      <c r="AS35" s="2">
        <f t="shared" si="2"/>
        <v>7.1428571428571425E-2</v>
      </c>
      <c r="AT35" s="2">
        <f t="shared" si="3"/>
        <v>0.17857142857142858</v>
      </c>
      <c r="AU35" s="2">
        <f t="shared" si="4"/>
        <v>0.19047619047619047</v>
      </c>
      <c r="AV35" s="2">
        <f t="shared" si="5"/>
        <v>0.21428571428571427</v>
      </c>
      <c r="AW35" s="2">
        <f t="shared" si="6"/>
        <v>0.23809523809523808</v>
      </c>
      <c r="AX35" s="2">
        <f t="shared" si="7"/>
        <v>0.36904761904761907</v>
      </c>
      <c r="AY35" s="2">
        <f t="shared" si="39"/>
        <v>0.34523809523809523</v>
      </c>
      <c r="AZ35" s="2">
        <f t="shared" si="8"/>
        <v>0.32142857142857145</v>
      </c>
      <c r="BA35" s="2">
        <f t="shared" si="9"/>
        <v>0.21428571428571427</v>
      </c>
      <c r="BB35" s="2">
        <f t="shared" si="10"/>
        <v>8.3333333333333329E-2</v>
      </c>
      <c r="BC35" s="2">
        <f t="shared" si="11"/>
        <v>0.35714285714285715</v>
      </c>
      <c r="BD35" s="2">
        <f t="shared" si="12"/>
        <v>0.51190476190476186</v>
      </c>
      <c r="BE35" s="2">
        <f t="shared" si="13"/>
        <v>0.35714285714285715</v>
      </c>
      <c r="BF35" s="2">
        <f t="shared" si="14"/>
        <v>0.51190476190476186</v>
      </c>
      <c r="BG35" s="2">
        <f t="shared" si="15"/>
        <v>2.3809523809523808E-2</v>
      </c>
      <c r="BH35" s="2">
        <f t="shared" si="16"/>
        <v>0.79761904761904767</v>
      </c>
      <c r="BI35" s="2">
        <f t="shared" si="17"/>
        <v>0.29761904761904762</v>
      </c>
      <c r="BJ35" s="2">
        <f t="shared" si="18"/>
        <v>4.7619047619047616E-2</v>
      </c>
      <c r="BK35" s="2">
        <f t="shared" si="19"/>
        <v>7.1428571428571425E-2</v>
      </c>
      <c r="BL35" s="2">
        <f t="shared" si="20"/>
        <v>2.3809523809523808E-2</v>
      </c>
      <c r="BM35" s="2">
        <f t="shared" si="21"/>
        <v>0.17857142857142858</v>
      </c>
      <c r="BN35" s="2">
        <f t="shared" si="22"/>
        <v>0.10714285714285714</v>
      </c>
      <c r="BO35" s="2">
        <f t="shared" si="23"/>
        <v>0.25</v>
      </c>
      <c r="BP35" s="2">
        <f t="shared" si="24"/>
        <v>0.29761904761904762</v>
      </c>
      <c r="BQ35" s="2">
        <f t="shared" si="25"/>
        <v>0.15476190476190477</v>
      </c>
      <c r="BR35" s="2">
        <f t="shared" si="26"/>
        <v>0.5714285714285714</v>
      </c>
      <c r="BS35" s="2">
        <f t="shared" si="27"/>
        <v>5.9523809523809521E-2</v>
      </c>
      <c r="BT35" s="2">
        <f t="shared" si="28"/>
        <v>9.5238095238095233E-2</v>
      </c>
      <c r="BU35" s="2">
        <f t="shared" si="29"/>
        <v>4.7619047619047616E-2</v>
      </c>
      <c r="BV35" s="2">
        <f t="shared" si="30"/>
        <v>9.5238095238095233E-2</v>
      </c>
      <c r="BW35" s="2">
        <f t="shared" si="31"/>
        <v>4.7619047619047616E-2</v>
      </c>
      <c r="BX35" s="2">
        <f t="shared" si="32"/>
        <v>7.1428571428571425E-2</v>
      </c>
      <c r="BY35" s="2">
        <v>0.78539816339744828</v>
      </c>
      <c r="BZ35" s="2">
        <v>0.26179938779914941</v>
      </c>
      <c r="CA35" s="2">
        <v>32</v>
      </c>
      <c r="CC35" s="2">
        <f t="shared" si="33"/>
        <v>2.3333333333333335</v>
      </c>
      <c r="CD35" s="2">
        <f t="shared" si="34"/>
        <v>1.6153846153846154</v>
      </c>
      <c r="CE35" s="2">
        <f t="shared" si="35"/>
        <v>0.69767441860465118</v>
      </c>
      <c r="CF35" s="2">
        <f t="shared" si="36"/>
        <v>0.69767441860465118</v>
      </c>
      <c r="CG35" s="2">
        <f t="shared" si="37"/>
        <v>0.73809523809523814</v>
      </c>
      <c r="CH35" s="2">
        <f t="shared" si="38"/>
        <v>1.0238095238095237</v>
      </c>
    </row>
    <row r="36" spans="1:86" s="2" customFormat="1" x14ac:dyDescent="0.25">
      <c r="A36" s="11" t="s">
        <v>95</v>
      </c>
      <c r="B36" s="11" t="s">
        <v>96</v>
      </c>
      <c r="C36" s="13" t="s">
        <v>97</v>
      </c>
      <c r="D36" s="2">
        <v>3</v>
      </c>
      <c r="E36" s="3">
        <v>70</v>
      </c>
      <c r="F36" s="3">
        <v>71</v>
      </c>
      <c r="G36" s="3">
        <v>7</v>
      </c>
      <c r="H36" s="3">
        <v>12</v>
      </c>
      <c r="I36" s="3">
        <v>12.5</v>
      </c>
      <c r="J36" s="3">
        <v>15</v>
      </c>
      <c r="K36" s="3">
        <v>18</v>
      </c>
      <c r="L36" s="3">
        <v>23.5</v>
      </c>
      <c r="M36" s="3">
        <v>24</v>
      </c>
      <c r="N36" s="3">
        <v>23</v>
      </c>
      <c r="O36" s="3">
        <v>18</v>
      </c>
      <c r="P36" s="3">
        <v>9</v>
      </c>
      <c r="Q36" s="3">
        <v>23</v>
      </c>
      <c r="R36" s="3">
        <v>22</v>
      </c>
      <c r="S36" s="3">
        <v>24</v>
      </c>
      <c r="T36" s="3">
        <v>34</v>
      </c>
      <c r="U36" s="3">
        <v>3</v>
      </c>
      <c r="V36" s="3">
        <v>50</v>
      </c>
      <c r="W36" s="3">
        <v>17</v>
      </c>
      <c r="X36" s="3">
        <v>6</v>
      </c>
      <c r="Y36" s="4">
        <v>6</v>
      </c>
      <c r="Z36" s="4">
        <v>1</v>
      </c>
      <c r="AA36" s="4">
        <v>12</v>
      </c>
      <c r="AB36" s="4">
        <v>11</v>
      </c>
      <c r="AC36" s="4">
        <v>17</v>
      </c>
      <c r="AD36" s="4">
        <v>22</v>
      </c>
      <c r="AE36" s="4">
        <v>11</v>
      </c>
      <c r="AF36" s="5">
        <v>39</v>
      </c>
      <c r="AG36" s="5">
        <v>5</v>
      </c>
      <c r="AH36" s="5">
        <v>7</v>
      </c>
      <c r="AI36" s="5">
        <v>3</v>
      </c>
      <c r="AJ36" s="5">
        <v>7</v>
      </c>
      <c r="AK36" s="5">
        <v>3</v>
      </c>
      <c r="AL36" s="5">
        <v>5.5</v>
      </c>
      <c r="AM36" s="6">
        <v>72</v>
      </c>
      <c r="AN36" s="6">
        <v>17</v>
      </c>
      <c r="AO36" s="2">
        <f t="shared" si="0"/>
        <v>1.2566370614359172</v>
      </c>
      <c r="AP36" s="2">
        <f t="shared" si="0"/>
        <v>0.29670597283903605</v>
      </c>
      <c r="AR36" s="2">
        <f t="shared" si="1"/>
        <v>1.0142857142857142</v>
      </c>
      <c r="AS36" s="2">
        <f t="shared" si="2"/>
        <v>0.1</v>
      </c>
      <c r="AT36" s="2">
        <f t="shared" si="3"/>
        <v>0.17142857142857143</v>
      </c>
      <c r="AU36" s="2">
        <f t="shared" si="4"/>
        <v>0.17857142857142858</v>
      </c>
      <c r="AV36" s="2">
        <f t="shared" si="5"/>
        <v>0.21428571428571427</v>
      </c>
      <c r="AW36" s="2">
        <f t="shared" si="6"/>
        <v>0.25714285714285712</v>
      </c>
      <c r="AX36" s="2">
        <f t="shared" si="7"/>
        <v>0.33571428571428569</v>
      </c>
      <c r="AY36" s="2">
        <f t="shared" si="39"/>
        <v>0.34285714285714286</v>
      </c>
      <c r="AZ36" s="2">
        <f t="shared" si="8"/>
        <v>0.32857142857142857</v>
      </c>
      <c r="BA36" s="2">
        <f t="shared" si="9"/>
        <v>0.25714285714285712</v>
      </c>
      <c r="BB36" s="2">
        <f t="shared" si="10"/>
        <v>0.12857142857142856</v>
      </c>
      <c r="BC36" s="2">
        <f t="shared" si="11"/>
        <v>0.32857142857142857</v>
      </c>
      <c r="BD36" s="2">
        <f t="shared" si="12"/>
        <v>0.31428571428571428</v>
      </c>
      <c r="BE36" s="2">
        <f t="shared" si="13"/>
        <v>0.34285714285714286</v>
      </c>
      <c r="BF36" s="2">
        <f t="shared" si="14"/>
        <v>0.48571428571428571</v>
      </c>
      <c r="BG36" s="2">
        <f t="shared" si="15"/>
        <v>4.2857142857142858E-2</v>
      </c>
      <c r="BH36" s="2">
        <f t="shared" si="16"/>
        <v>0.7142857142857143</v>
      </c>
      <c r="BI36" s="2">
        <f t="shared" si="17"/>
        <v>0.24285714285714285</v>
      </c>
      <c r="BJ36" s="2">
        <f t="shared" si="18"/>
        <v>8.5714285714285715E-2</v>
      </c>
      <c r="BK36" s="2">
        <f t="shared" si="19"/>
        <v>8.5714285714285715E-2</v>
      </c>
      <c r="BL36" s="2">
        <f t="shared" si="20"/>
        <v>1.4285714285714285E-2</v>
      </c>
      <c r="BM36" s="2">
        <f t="shared" si="21"/>
        <v>0.17142857142857143</v>
      </c>
      <c r="BN36" s="2">
        <f t="shared" si="22"/>
        <v>0.15714285714285714</v>
      </c>
      <c r="BO36" s="2">
        <f t="shared" si="23"/>
        <v>0.24285714285714285</v>
      </c>
      <c r="BP36" s="2">
        <f t="shared" si="24"/>
        <v>0.31428571428571428</v>
      </c>
      <c r="BQ36" s="2">
        <f t="shared" si="25"/>
        <v>0.15714285714285714</v>
      </c>
      <c r="BR36" s="2">
        <f t="shared" si="26"/>
        <v>0.55714285714285716</v>
      </c>
      <c r="BS36" s="2">
        <f t="shared" si="27"/>
        <v>7.1428571428571425E-2</v>
      </c>
      <c r="BT36" s="2">
        <f t="shared" si="28"/>
        <v>0.1</v>
      </c>
      <c r="BU36" s="2">
        <f t="shared" si="29"/>
        <v>4.2857142857142858E-2</v>
      </c>
      <c r="BV36" s="2">
        <f t="shared" si="30"/>
        <v>0.1</v>
      </c>
      <c r="BW36" s="2">
        <f t="shared" si="31"/>
        <v>4.2857142857142858E-2</v>
      </c>
      <c r="BX36" s="2">
        <f t="shared" si="32"/>
        <v>7.857142857142857E-2</v>
      </c>
      <c r="BY36" s="2">
        <v>1.2566370614359172</v>
      </c>
      <c r="BZ36" s="2">
        <v>0.29670597283903605</v>
      </c>
      <c r="CA36" s="2">
        <v>33</v>
      </c>
      <c r="CC36" s="2">
        <f t="shared" si="33"/>
        <v>1.5454545454545454</v>
      </c>
      <c r="CD36" s="2">
        <f t="shared" si="34"/>
        <v>1.5454545454545454</v>
      </c>
      <c r="CE36" s="2">
        <f t="shared" si="35"/>
        <v>1.0454545454545454</v>
      </c>
      <c r="CF36" s="2">
        <f t="shared" si="36"/>
        <v>0.70588235294117652</v>
      </c>
      <c r="CG36" s="2">
        <f t="shared" si="37"/>
        <v>0.67142857142857137</v>
      </c>
      <c r="CH36" s="2">
        <f t="shared" si="38"/>
        <v>0.97142857142857142</v>
      </c>
    </row>
    <row r="37" spans="1:86" s="2" customFormat="1" x14ac:dyDescent="0.25">
      <c r="A37" s="11" t="s">
        <v>95</v>
      </c>
      <c r="B37" s="11" t="s">
        <v>96</v>
      </c>
      <c r="C37" s="13" t="s">
        <v>97</v>
      </c>
      <c r="D37" s="2">
        <v>4</v>
      </c>
      <c r="E37" s="3">
        <v>84</v>
      </c>
      <c r="F37" s="3">
        <v>88</v>
      </c>
      <c r="G37" s="3">
        <v>7</v>
      </c>
      <c r="H37" s="3">
        <v>17</v>
      </c>
      <c r="I37" s="3">
        <v>18</v>
      </c>
      <c r="J37" s="3">
        <v>22</v>
      </c>
      <c r="K37" s="3">
        <v>24</v>
      </c>
      <c r="L37" s="3">
        <v>27</v>
      </c>
      <c r="M37" s="3">
        <v>26</v>
      </c>
      <c r="N37" s="3">
        <v>16</v>
      </c>
      <c r="O37" s="3">
        <v>10</v>
      </c>
      <c r="P37" s="3">
        <v>9</v>
      </c>
      <c r="Q37" s="3">
        <v>31</v>
      </c>
      <c r="R37" s="3">
        <v>49</v>
      </c>
      <c r="S37" s="3">
        <v>31</v>
      </c>
      <c r="T37" s="3">
        <v>49</v>
      </c>
      <c r="U37" s="3">
        <v>3</v>
      </c>
      <c r="V37" s="3">
        <v>63</v>
      </c>
      <c r="W37" s="3">
        <v>20</v>
      </c>
      <c r="X37" s="3">
        <v>6</v>
      </c>
      <c r="Y37" s="4">
        <v>6</v>
      </c>
      <c r="Z37" s="4">
        <v>1.5</v>
      </c>
      <c r="AA37" s="4">
        <v>16</v>
      </c>
      <c r="AB37" s="4">
        <v>26</v>
      </c>
      <c r="AC37" s="4">
        <v>29</v>
      </c>
      <c r="AD37" s="4">
        <v>33</v>
      </c>
      <c r="AE37" s="4">
        <v>13</v>
      </c>
      <c r="AF37" s="5">
        <v>43</v>
      </c>
      <c r="AG37" s="5">
        <v>5</v>
      </c>
      <c r="AH37" s="5">
        <v>9.5</v>
      </c>
      <c r="AI37" s="5">
        <v>4</v>
      </c>
      <c r="AJ37" s="5">
        <v>9.5</v>
      </c>
      <c r="AK37" s="5">
        <v>4</v>
      </c>
      <c r="AL37" s="5">
        <v>7</v>
      </c>
      <c r="AM37" s="6">
        <v>58</v>
      </c>
      <c r="AN37" s="6">
        <v>13</v>
      </c>
      <c r="AO37" s="2">
        <f t="shared" si="0"/>
        <v>1.0122909661567112</v>
      </c>
      <c r="AP37" s="2">
        <f t="shared" si="0"/>
        <v>0.22689280275926285</v>
      </c>
      <c r="AR37" s="2">
        <f t="shared" si="1"/>
        <v>1.0476190476190477</v>
      </c>
      <c r="AS37" s="2">
        <f t="shared" si="2"/>
        <v>8.3333333333333329E-2</v>
      </c>
      <c r="AT37" s="2">
        <f t="shared" si="3"/>
        <v>0.20238095238095238</v>
      </c>
      <c r="AU37" s="2">
        <f t="shared" si="4"/>
        <v>0.21428571428571427</v>
      </c>
      <c r="AV37" s="2">
        <f t="shared" si="5"/>
        <v>0.26190476190476192</v>
      </c>
      <c r="AW37" s="2">
        <f t="shared" si="6"/>
        <v>0.2857142857142857</v>
      </c>
      <c r="AX37" s="2">
        <f t="shared" si="7"/>
        <v>0.32142857142857145</v>
      </c>
      <c r="AY37" s="2">
        <f t="shared" si="39"/>
        <v>0.30952380952380953</v>
      </c>
      <c r="AZ37" s="2">
        <f t="shared" si="8"/>
        <v>0.19047619047619047</v>
      </c>
      <c r="BA37" s="2">
        <f t="shared" si="9"/>
        <v>0.11904761904761904</v>
      </c>
      <c r="BB37" s="2">
        <f t="shared" si="10"/>
        <v>0.10714285714285714</v>
      </c>
      <c r="BC37" s="2">
        <f t="shared" si="11"/>
        <v>0.36904761904761907</v>
      </c>
      <c r="BD37" s="2">
        <f t="shared" si="12"/>
        <v>0.58333333333333337</v>
      </c>
      <c r="BE37" s="2">
        <f t="shared" si="13"/>
        <v>0.36904761904761907</v>
      </c>
      <c r="BF37" s="2">
        <f t="shared" si="14"/>
        <v>0.58333333333333337</v>
      </c>
      <c r="BG37" s="2">
        <f t="shared" si="15"/>
        <v>3.5714285714285712E-2</v>
      </c>
      <c r="BH37" s="2">
        <f t="shared" si="16"/>
        <v>0.75</v>
      </c>
      <c r="BI37" s="2">
        <f t="shared" si="17"/>
        <v>0.23809523809523808</v>
      </c>
      <c r="BJ37" s="2">
        <f t="shared" si="18"/>
        <v>7.1428571428571425E-2</v>
      </c>
      <c r="BK37" s="2">
        <f t="shared" si="19"/>
        <v>7.1428571428571425E-2</v>
      </c>
      <c r="BL37" s="2">
        <f t="shared" si="20"/>
        <v>1.7857142857142856E-2</v>
      </c>
      <c r="BM37" s="2">
        <f t="shared" si="21"/>
        <v>0.19047619047619047</v>
      </c>
      <c r="BN37" s="2">
        <f t="shared" si="22"/>
        <v>0.30952380952380953</v>
      </c>
      <c r="BO37" s="2">
        <f t="shared" si="23"/>
        <v>0.34523809523809523</v>
      </c>
      <c r="BP37" s="2">
        <f t="shared" si="24"/>
        <v>0.39285714285714285</v>
      </c>
      <c r="BQ37" s="2">
        <f t="shared" si="25"/>
        <v>0.15476190476190477</v>
      </c>
      <c r="BR37" s="2">
        <f t="shared" si="26"/>
        <v>0.51190476190476186</v>
      </c>
      <c r="BS37" s="2">
        <f t="shared" si="27"/>
        <v>5.9523809523809521E-2</v>
      </c>
      <c r="BT37" s="2">
        <f t="shared" si="28"/>
        <v>0.1130952380952381</v>
      </c>
      <c r="BU37" s="2">
        <f t="shared" si="29"/>
        <v>4.7619047619047616E-2</v>
      </c>
      <c r="BV37" s="2">
        <f t="shared" si="30"/>
        <v>0.1130952380952381</v>
      </c>
      <c r="BW37" s="2">
        <f t="shared" si="31"/>
        <v>4.7619047619047616E-2</v>
      </c>
      <c r="BX37" s="2">
        <f t="shared" si="32"/>
        <v>8.3333333333333329E-2</v>
      </c>
      <c r="BY37" s="2">
        <v>1.0122909661567112</v>
      </c>
      <c r="BZ37" s="2">
        <v>0.22689280275926285</v>
      </c>
      <c r="CA37" s="2">
        <v>34</v>
      </c>
      <c r="CC37" s="2">
        <f t="shared" si="33"/>
        <v>1.1153846153846154</v>
      </c>
      <c r="CD37" s="2">
        <f t="shared" si="34"/>
        <v>2.2307692307692308</v>
      </c>
      <c r="CE37" s="2">
        <f t="shared" si="35"/>
        <v>0.63265306122448983</v>
      </c>
      <c r="CF37" s="2">
        <f t="shared" si="36"/>
        <v>0.63265306122448983</v>
      </c>
      <c r="CG37" s="2">
        <f t="shared" si="37"/>
        <v>0.6428571428571429</v>
      </c>
      <c r="CH37" s="2">
        <f t="shared" si="38"/>
        <v>1.1666666666666667</v>
      </c>
    </row>
    <row r="38" spans="1:86" s="2" customFormat="1" x14ac:dyDescent="0.25">
      <c r="A38" s="11" t="s">
        <v>95</v>
      </c>
      <c r="B38" s="11" t="s">
        <v>96</v>
      </c>
      <c r="C38" s="13" t="s">
        <v>97</v>
      </c>
      <c r="D38" s="2">
        <v>5</v>
      </c>
      <c r="E38" s="3">
        <v>76</v>
      </c>
      <c r="F38" s="3">
        <v>76</v>
      </c>
      <c r="G38" s="3">
        <v>9</v>
      </c>
      <c r="H38" s="3">
        <v>8.5</v>
      </c>
      <c r="I38" s="3">
        <v>10</v>
      </c>
      <c r="J38" s="3">
        <v>11</v>
      </c>
      <c r="K38" s="3">
        <v>14</v>
      </c>
      <c r="L38" s="3">
        <v>24</v>
      </c>
      <c r="M38" s="3">
        <v>25</v>
      </c>
      <c r="N38" s="3">
        <v>18</v>
      </c>
      <c r="O38" s="3">
        <v>12</v>
      </c>
      <c r="P38" s="3">
        <v>7</v>
      </c>
      <c r="Q38" s="3">
        <v>25</v>
      </c>
      <c r="R38" s="3">
        <v>37</v>
      </c>
      <c r="S38" s="3">
        <v>25</v>
      </c>
      <c r="T38" s="3">
        <v>37</v>
      </c>
      <c r="U38" s="3">
        <v>3</v>
      </c>
      <c r="V38" s="3">
        <v>51</v>
      </c>
      <c r="W38" s="3">
        <v>16</v>
      </c>
      <c r="X38" s="3">
        <v>12</v>
      </c>
      <c r="Y38" s="4">
        <v>4</v>
      </c>
      <c r="Z38" s="4">
        <v>2.5</v>
      </c>
      <c r="AA38" s="4">
        <v>12</v>
      </c>
      <c r="AB38" s="4">
        <v>17</v>
      </c>
      <c r="AC38" s="4">
        <v>23</v>
      </c>
      <c r="AD38" s="4">
        <v>25</v>
      </c>
      <c r="AE38" s="4">
        <v>11</v>
      </c>
      <c r="AF38" s="5">
        <v>34</v>
      </c>
      <c r="AG38" s="5">
        <v>4.5</v>
      </c>
      <c r="AH38" s="5">
        <v>6</v>
      </c>
      <c r="AI38" s="5">
        <v>3</v>
      </c>
      <c r="AJ38" s="5">
        <v>5.5</v>
      </c>
      <c r="AK38" s="5">
        <v>4</v>
      </c>
      <c r="AL38" s="5">
        <v>5</v>
      </c>
      <c r="AM38" s="6">
        <v>81</v>
      </c>
      <c r="AN38" s="6">
        <v>10</v>
      </c>
      <c r="AO38" s="2">
        <f t="shared" si="0"/>
        <v>1.4137166941154069</v>
      </c>
      <c r="AP38" s="2">
        <f t="shared" si="0"/>
        <v>0.17453292519943295</v>
      </c>
      <c r="AR38" s="2">
        <f t="shared" si="1"/>
        <v>1</v>
      </c>
      <c r="AS38" s="2">
        <f t="shared" si="2"/>
        <v>0.11842105263157894</v>
      </c>
      <c r="AT38" s="2">
        <f t="shared" si="3"/>
        <v>0.1118421052631579</v>
      </c>
      <c r="AU38" s="2">
        <f t="shared" si="4"/>
        <v>0.13157894736842105</v>
      </c>
      <c r="AV38" s="2">
        <f t="shared" si="5"/>
        <v>0.14473684210526316</v>
      </c>
      <c r="AW38" s="2">
        <f t="shared" si="6"/>
        <v>0.18421052631578946</v>
      </c>
      <c r="AX38" s="2">
        <f t="shared" si="7"/>
        <v>0.31578947368421051</v>
      </c>
      <c r="AY38" s="2">
        <f t="shared" si="39"/>
        <v>0.32894736842105265</v>
      </c>
      <c r="AZ38" s="2">
        <f t="shared" si="8"/>
        <v>0.23684210526315788</v>
      </c>
      <c r="BA38" s="2">
        <f t="shared" si="9"/>
        <v>0.15789473684210525</v>
      </c>
      <c r="BB38" s="2">
        <f t="shared" si="10"/>
        <v>9.2105263157894732E-2</v>
      </c>
      <c r="BC38" s="2">
        <f t="shared" si="11"/>
        <v>0.32894736842105265</v>
      </c>
      <c r="BD38" s="2">
        <f t="shared" si="12"/>
        <v>0.48684210526315791</v>
      </c>
      <c r="BE38" s="2">
        <f t="shared" si="13"/>
        <v>0.32894736842105265</v>
      </c>
      <c r="BF38" s="2">
        <f t="shared" si="14"/>
        <v>0.48684210526315791</v>
      </c>
      <c r="BG38" s="2">
        <f t="shared" si="15"/>
        <v>3.9473684210526314E-2</v>
      </c>
      <c r="BH38" s="2">
        <f t="shared" si="16"/>
        <v>0.67105263157894735</v>
      </c>
      <c r="BI38" s="2">
        <f t="shared" si="17"/>
        <v>0.21052631578947367</v>
      </c>
      <c r="BJ38" s="2">
        <f t="shared" si="18"/>
        <v>0.15789473684210525</v>
      </c>
      <c r="BK38" s="2">
        <f t="shared" si="19"/>
        <v>5.2631578947368418E-2</v>
      </c>
      <c r="BL38" s="2">
        <f t="shared" si="20"/>
        <v>3.2894736842105261E-2</v>
      </c>
      <c r="BM38" s="2">
        <f t="shared" si="21"/>
        <v>0.15789473684210525</v>
      </c>
      <c r="BN38" s="2">
        <f t="shared" si="22"/>
        <v>0.22368421052631579</v>
      </c>
      <c r="BO38" s="2">
        <f t="shared" si="23"/>
        <v>0.30263157894736842</v>
      </c>
      <c r="BP38" s="2">
        <f t="shared" si="24"/>
        <v>0.32894736842105265</v>
      </c>
      <c r="BQ38" s="2">
        <f t="shared" si="25"/>
        <v>0.14473684210526316</v>
      </c>
      <c r="BR38" s="2">
        <f t="shared" si="26"/>
        <v>0.44736842105263158</v>
      </c>
      <c r="BS38" s="2">
        <f t="shared" si="27"/>
        <v>5.921052631578947E-2</v>
      </c>
      <c r="BT38" s="2">
        <f t="shared" si="28"/>
        <v>7.8947368421052627E-2</v>
      </c>
      <c r="BU38" s="2">
        <f t="shared" si="29"/>
        <v>3.9473684210526314E-2</v>
      </c>
      <c r="BV38" s="2">
        <f t="shared" si="30"/>
        <v>7.2368421052631582E-2</v>
      </c>
      <c r="BW38" s="2">
        <f t="shared" si="31"/>
        <v>5.2631578947368418E-2</v>
      </c>
      <c r="BX38" s="2">
        <f t="shared" si="32"/>
        <v>6.5789473684210523E-2</v>
      </c>
      <c r="BY38" s="2">
        <v>1.4137166941154069</v>
      </c>
      <c r="BZ38" s="2">
        <v>0.17453292519943295</v>
      </c>
      <c r="CA38" s="2">
        <v>35</v>
      </c>
      <c r="CC38" s="2">
        <f t="shared" si="33"/>
        <v>1.3529411764705883</v>
      </c>
      <c r="CD38" s="2">
        <f t="shared" si="34"/>
        <v>2.0909090909090908</v>
      </c>
      <c r="CE38" s="2">
        <f t="shared" si="35"/>
        <v>0.67567567567567566</v>
      </c>
      <c r="CF38" s="2">
        <f t="shared" si="36"/>
        <v>0.67567567567567566</v>
      </c>
      <c r="CG38" s="2">
        <f t="shared" si="37"/>
        <v>0.63157894736842102</v>
      </c>
      <c r="CH38" s="2">
        <f t="shared" si="38"/>
        <v>0.97368421052631582</v>
      </c>
    </row>
    <row r="39" spans="1:86" s="2" customFormat="1" x14ac:dyDescent="0.25">
      <c r="A39" s="11" t="s">
        <v>95</v>
      </c>
      <c r="B39" s="11" t="s">
        <v>96</v>
      </c>
      <c r="C39" s="13" t="s">
        <v>97</v>
      </c>
      <c r="D39" s="2">
        <v>6</v>
      </c>
      <c r="E39" s="3">
        <v>70</v>
      </c>
      <c r="F39" s="3">
        <v>72</v>
      </c>
      <c r="G39" s="3">
        <v>8</v>
      </c>
      <c r="H39" s="3">
        <v>11.5</v>
      </c>
      <c r="I39" s="3">
        <v>12.5</v>
      </c>
      <c r="J39" s="3">
        <v>15</v>
      </c>
      <c r="K39" s="3">
        <v>17</v>
      </c>
      <c r="L39" s="3">
        <v>24</v>
      </c>
      <c r="M39" s="3">
        <v>26</v>
      </c>
      <c r="N39" s="3">
        <v>29</v>
      </c>
      <c r="O39" s="3">
        <v>24</v>
      </c>
      <c r="P39" s="3">
        <v>10</v>
      </c>
      <c r="Q39" s="3">
        <v>29</v>
      </c>
      <c r="R39" s="3">
        <v>23</v>
      </c>
      <c r="S39" s="3">
        <v>29</v>
      </c>
      <c r="T39" s="3">
        <v>23</v>
      </c>
      <c r="U39" s="3">
        <v>2</v>
      </c>
      <c r="V39" s="3">
        <v>55</v>
      </c>
      <c r="W39" s="3">
        <v>14</v>
      </c>
      <c r="X39" s="3">
        <v>6</v>
      </c>
      <c r="Y39" s="4">
        <v>8</v>
      </c>
      <c r="Z39" s="4">
        <v>1</v>
      </c>
      <c r="AA39" s="4">
        <v>13</v>
      </c>
      <c r="AB39" s="4">
        <v>16</v>
      </c>
      <c r="AC39" s="4">
        <v>22</v>
      </c>
      <c r="AD39" s="4">
        <v>31</v>
      </c>
      <c r="AE39" s="4">
        <v>11</v>
      </c>
      <c r="AF39" s="5">
        <v>34</v>
      </c>
      <c r="AG39" s="5">
        <v>5</v>
      </c>
      <c r="AH39" s="5">
        <v>9</v>
      </c>
      <c r="AI39" s="5">
        <v>3.5</v>
      </c>
      <c r="AJ39" s="5">
        <v>10</v>
      </c>
      <c r="AK39" s="5">
        <v>4</v>
      </c>
      <c r="AL39" s="5">
        <v>8</v>
      </c>
      <c r="AM39" s="6">
        <v>49</v>
      </c>
      <c r="AN39" s="6">
        <v>15</v>
      </c>
      <c r="AO39" s="2">
        <f t="shared" si="0"/>
        <v>0.85521133347722145</v>
      </c>
      <c r="AP39" s="2">
        <f t="shared" si="0"/>
        <v>0.26179938779914941</v>
      </c>
      <c r="AR39" s="2">
        <f t="shared" si="1"/>
        <v>1.0285714285714285</v>
      </c>
      <c r="AS39" s="2">
        <f t="shared" si="2"/>
        <v>0.11428571428571428</v>
      </c>
      <c r="AT39" s="2">
        <f t="shared" si="3"/>
        <v>0.16428571428571428</v>
      </c>
      <c r="AU39" s="2">
        <f t="shared" si="4"/>
        <v>0.17857142857142858</v>
      </c>
      <c r="AV39" s="2">
        <f t="shared" si="5"/>
        <v>0.21428571428571427</v>
      </c>
      <c r="AW39" s="2">
        <f t="shared" si="6"/>
        <v>0.24285714285714285</v>
      </c>
      <c r="AX39" s="2">
        <f t="shared" si="7"/>
        <v>0.34285714285714286</v>
      </c>
      <c r="AY39" s="2">
        <f t="shared" si="39"/>
        <v>0.37142857142857144</v>
      </c>
      <c r="AZ39" s="2">
        <f t="shared" si="8"/>
        <v>0.41428571428571431</v>
      </c>
      <c r="BA39" s="2">
        <f t="shared" si="9"/>
        <v>0.34285714285714286</v>
      </c>
      <c r="BB39" s="2">
        <f t="shared" si="10"/>
        <v>0.14285714285714285</v>
      </c>
      <c r="BC39" s="2">
        <f t="shared" si="11"/>
        <v>0.41428571428571431</v>
      </c>
      <c r="BD39" s="2">
        <f t="shared" si="12"/>
        <v>0.32857142857142857</v>
      </c>
      <c r="BE39" s="2">
        <f t="shared" si="13"/>
        <v>0.41428571428571431</v>
      </c>
      <c r="BF39" s="2">
        <f t="shared" si="14"/>
        <v>0.32857142857142857</v>
      </c>
      <c r="BG39" s="2">
        <f t="shared" si="15"/>
        <v>2.8571428571428571E-2</v>
      </c>
      <c r="BH39" s="2">
        <f t="shared" si="16"/>
        <v>0.7857142857142857</v>
      </c>
      <c r="BI39" s="2">
        <f t="shared" si="17"/>
        <v>0.2</v>
      </c>
      <c r="BJ39" s="2">
        <f t="shared" si="18"/>
        <v>8.5714285714285715E-2</v>
      </c>
      <c r="BK39" s="2">
        <f t="shared" si="19"/>
        <v>0.11428571428571428</v>
      </c>
      <c r="BL39" s="2">
        <f t="shared" si="20"/>
        <v>1.4285714285714285E-2</v>
      </c>
      <c r="BM39" s="2">
        <f t="shared" si="21"/>
        <v>0.18571428571428572</v>
      </c>
      <c r="BN39" s="2">
        <f t="shared" si="22"/>
        <v>0.22857142857142856</v>
      </c>
      <c r="BO39" s="2">
        <f t="shared" si="23"/>
        <v>0.31428571428571428</v>
      </c>
      <c r="BP39" s="2">
        <f t="shared" si="24"/>
        <v>0.44285714285714284</v>
      </c>
      <c r="BQ39" s="2">
        <f t="shared" si="25"/>
        <v>0.15714285714285714</v>
      </c>
      <c r="BR39" s="2">
        <f t="shared" si="26"/>
        <v>0.48571428571428571</v>
      </c>
      <c r="BS39" s="2">
        <f t="shared" si="27"/>
        <v>7.1428571428571425E-2</v>
      </c>
      <c r="BT39" s="2">
        <f t="shared" si="28"/>
        <v>0.12857142857142856</v>
      </c>
      <c r="BU39" s="2">
        <f t="shared" si="29"/>
        <v>0.05</v>
      </c>
      <c r="BV39" s="2">
        <f t="shared" si="30"/>
        <v>0.14285714285714285</v>
      </c>
      <c r="BW39" s="2">
        <f t="shared" si="31"/>
        <v>5.7142857142857141E-2</v>
      </c>
      <c r="BX39" s="2">
        <f t="shared" si="32"/>
        <v>0.11428571428571428</v>
      </c>
      <c r="BY39" s="2">
        <v>0.85521133347722145</v>
      </c>
      <c r="BZ39" s="2">
        <v>0.26179938779914941</v>
      </c>
      <c r="CA39" s="2">
        <v>36</v>
      </c>
      <c r="CC39" s="2">
        <f t="shared" si="33"/>
        <v>1.375</v>
      </c>
      <c r="CD39" s="2">
        <f t="shared" si="34"/>
        <v>2</v>
      </c>
      <c r="CE39" s="2">
        <f t="shared" si="35"/>
        <v>1.2608695652173914</v>
      </c>
      <c r="CF39" s="2">
        <f t="shared" si="36"/>
        <v>1.2608695652173914</v>
      </c>
      <c r="CG39" s="2">
        <f t="shared" si="37"/>
        <v>0.68571428571428572</v>
      </c>
      <c r="CH39" s="2">
        <f t="shared" si="38"/>
        <v>0.65714285714285714</v>
      </c>
    </row>
    <row r="40" spans="1:86" s="2" customFormat="1" x14ac:dyDescent="0.25">
      <c r="A40" s="11" t="s">
        <v>95</v>
      </c>
      <c r="B40" s="11" t="s">
        <v>96</v>
      </c>
      <c r="C40" s="13" t="s">
        <v>97</v>
      </c>
      <c r="D40" s="2">
        <v>7</v>
      </c>
      <c r="E40" s="3">
        <v>77</v>
      </c>
      <c r="F40" s="3">
        <v>80</v>
      </c>
      <c r="G40" s="3">
        <v>6</v>
      </c>
      <c r="H40" s="3">
        <v>10</v>
      </c>
      <c r="I40" s="3">
        <v>11</v>
      </c>
      <c r="J40" s="3">
        <v>12</v>
      </c>
      <c r="K40" s="3">
        <v>14</v>
      </c>
      <c r="L40" s="3">
        <v>23</v>
      </c>
      <c r="M40" s="3">
        <v>21</v>
      </c>
      <c r="N40" s="3">
        <v>20</v>
      </c>
      <c r="O40" s="3">
        <v>12</v>
      </c>
      <c r="P40" s="3">
        <v>7</v>
      </c>
      <c r="Q40" s="3">
        <v>25</v>
      </c>
      <c r="R40" s="3">
        <v>33</v>
      </c>
      <c r="S40" s="3">
        <v>24</v>
      </c>
      <c r="T40" s="3">
        <v>36</v>
      </c>
      <c r="U40" s="3">
        <v>2</v>
      </c>
      <c r="V40" s="3">
        <v>60</v>
      </c>
      <c r="W40" s="3">
        <v>23</v>
      </c>
      <c r="X40" s="3">
        <v>8</v>
      </c>
      <c r="Y40" s="4">
        <v>7</v>
      </c>
      <c r="Z40" s="4">
        <v>1</v>
      </c>
      <c r="AA40" s="4">
        <v>27</v>
      </c>
      <c r="AB40" s="4">
        <v>11.5</v>
      </c>
      <c r="AC40" s="4">
        <v>10</v>
      </c>
      <c r="AD40" s="4">
        <v>16</v>
      </c>
      <c r="AE40" s="4">
        <v>10</v>
      </c>
      <c r="AF40" s="5">
        <v>37</v>
      </c>
      <c r="AG40" s="5">
        <v>4</v>
      </c>
      <c r="AH40" s="5">
        <v>6</v>
      </c>
      <c r="AI40" s="5">
        <v>3</v>
      </c>
      <c r="AJ40" s="5">
        <v>5</v>
      </c>
      <c r="AK40" s="5">
        <v>3</v>
      </c>
      <c r="AL40" s="5">
        <v>5</v>
      </c>
      <c r="AM40" s="6">
        <v>32</v>
      </c>
      <c r="AN40" s="6">
        <v>16</v>
      </c>
      <c r="AO40" s="2">
        <f t="shared" si="0"/>
        <v>0.55850536063818546</v>
      </c>
      <c r="AP40" s="2">
        <f t="shared" si="0"/>
        <v>0.27925268031909273</v>
      </c>
      <c r="AR40" s="2">
        <f t="shared" si="1"/>
        <v>1.0389610389610389</v>
      </c>
      <c r="AS40" s="2">
        <f t="shared" si="2"/>
        <v>7.792207792207792E-2</v>
      </c>
      <c r="AT40" s="2">
        <f t="shared" si="3"/>
        <v>0.12987012987012986</v>
      </c>
      <c r="AU40" s="2">
        <f t="shared" si="4"/>
        <v>0.14285714285714285</v>
      </c>
      <c r="AV40" s="2">
        <f t="shared" si="5"/>
        <v>0.15584415584415584</v>
      </c>
      <c r="AW40" s="2">
        <f t="shared" si="6"/>
        <v>0.18181818181818182</v>
      </c>
      <c r="AX40" s="2">
        <f t="shared" si="7"/>
        <v>0.29870129870129869</v>
      </c>
      <c r="AY40" s="2">
        <f t="shared" si="39"/>
        <v>0.27272727272727271</v>
      </c>
      <c r="AZ40" s="2">
        <f t="shared" si="8"/>
        <v>0.25974025974025972</v>
      </c>
      <c r="BA40" s="2">
        <f t="shared" si="9"/>
        <v>0.15584415584415584</v>
      </c>
      <c r="BB40" s="2">
        <f t="shared" si="10"/>
        <v>9.0909090909090912E-2</v>
      </c>
      <c r="BC40" s="2">
        <f t="shared" si="11"/>
        <v>0.32467532467532467</v>
      </c>
      <c r="BD40" s="2">
        <f t="shared" si="12"/>
        <v>0.42857142857142855</v>
      </c>
      <c r="BE40" s="2">
        <f t="shared" si="13"/>
        <v>0.31168831168831168</v>
      </c>
      <c r="BF40" s="2">
        <f t="shared" si="14"/>
        <v>0.46753246753246752</v>
      </c>
      <c r="BG40" s="2">
        <f t="shared" si="15"/>
        <v>2.5974025974025976E-2</v>
      </c>
      <c r="BH40" s="2">
        <f t="shared" si="16"/>
        <v>0.77922077922077926</v>
      </c>
      <c r="BI40" s="2">
        <f t="shared" si="17"/>
        <v>0.29870129870129869</v>
      </c>
      <c r="BJ40" s="2">
        <f t="shared" si="18"/>
        <v>0.1038961038961039</v>
      </c>
      <c r="BK40" s="2">
        <f t="shared" si="19"/>
        <v>9.0909090909090912E-2</v>
      </c>
      <c r="BL40" s="2">
        <f t="shared" si="20"/>
        <v>1.2987012987012988E-2</v>
      </c>
      <c r="BM40" s="2">
        <f t="shared" si="21"/>
        <v>0.35064935064935066</v>
      </c>
      <c r="BN40" s="2">
        <f t="shared" si="22"/>
        <v>0.14935064935064934</v>
      </c>
      <c r="BO40" s="2">
        <f t="shared" si="23"/>
        <v>0.12987012987012986</v>
      </c>
      <c r="BP40" s="2">
        <f t="shared" si="24"/>
        <v>0.20779220779220781</v>
      </c>
      <c r="BQ40" s="2">
        <f t="shared" si="25"/>
        <v>0.12987012987012986</v>
      </c>
      <c r="BR40" s="2">
        <f t="shared" si="26"/>
        <v>0.48051948051948051</v>
      </c>
      <c r="BS40" s="2">
        <f t="shared" si="27"/>
        <v>5.1948051948051951E-2</v>
      </c>
      <c r="BT40" s="2">
        <f t="shared" si="28"/>
        <v>7.792207792207792E-2</v>
      </c>
      <c r="BU40" s="2">
        <f t="shared" si="29"/>
        <v>3.896103896103896E-2</v>
      </c>
      <c r="BV40" s="2">
        <f t="shared" si="30"/>
        <v>6.4935064935064929E-2</v>
      </c>
      <c r="BW40" s="2">
        <f t="shared" si="31"/>
        <v>3.896103896103896E-2</v>
      </c>
      <c r="BX40" s="2">
        <f t="shared" si="32"/>
        <v>6.4935064935064929E-2</v>
      </c>
      <c r="BY40" s="2">
        <v>0.55850536063818546</v>
      </c>
      <c r="BZ40" s="2">
        <v>0.27925268031909273</v>
      </c>
      <c r="CA40" s="2">
        <v>37</v>
      </c>
      <c r="CC40" s="2">
        <f t="shared" si="33"/>
        <v>0.86956521739130432</v>
      </c>
      <c r="CD40" s="2">
        <f t="shared" si="34"/>
        <v>1</v>
      </c>
      <c r="CE40" s="2">
        <f t="shared" si="35"/>
        <v>0.75757575757575757</v>
      </c>
      <c r="CF40" s="2">
        <f t="shared" si="36"/>
        <v>0.66666666666666663</v>
      </c>
      <c r="CG40" s="2">
        <f t="shared" si="37"/>
        <v>0.59740259740259738</v>
      </c>
      <c r="CH40" s="2">
        <f t="shared" si="38"/>
        <v>0.93506493506493504</v>
      </c>
    </row>
    <row r="41" spans="1:86" s="2" customFormat="1" ht="15.75" thickBot="1" x14ac:dyDescent="0.3">
      <c r="A41" s="8" t="s">
        <v>95</v>
      </c>
      <c r="B41" s="8" t="s">
        <v>96</v>
      </c>
      <c r="C41" s="9" t="s">
        <v>97</v>
      </c>
      <c r="D41" s="9">
        <v>8</v>
      </c>
      <c r="E41" s="15">
        <v>77</v>
      </c>
      <c r="F41" s="15">
        <v>78</v>
      </c>
      <c r="G41" s="15">
        <v>70</v>
      </c>
      <c r="H41" s="15">
        <v>11</v>
      </c>
      <c r="I41" s="15">
        <v>12.5</v>
      </c>
      <c r="J41" s="15">
        <v>16</v>
      </c>
      <c r="K41" s="15">
        <v>18</v>
      </c>
      <c r="L41" s="15">
        <v>21</v>
      </c>
      <c r="M41" s="15">
        <v>21</v>
      </c>
      <c r="N41" s="15">
        <v>26</v>
      </c>
      <c r="O41" s="15">
        <v>22</v>
      </c>
      <c r="P41" s="15">
        <v>9.5</v>
      </c>
      <c r="Q41" s="15">
        <v>29</v>
      </c>
      <c r="R41" s="15">
        <v>33</v>
      </c>
      <c r="S41" s="15">
        <v>29</v>
      </c>
      <c r="T41" s="15">
        <v>33</v>
      </c>
      <c r="U41" s="15">
        <v>2.5</v>
      </c>
      <c r="V41" s="15">
        <v>55</v>
      </c>
      <c r="W41" s="15">
        <v>12</v>
      </c>
      <c r="X41" s="15">
        <v>5</v>
      </c>
      <c r="Y41" s="17">
        <v>4</v>
      </c>
      <c r="Z41" s="17">
        <v>1</v>
      </c>
      <c r="AA41" s="17">
        <v>15</v>
      </c>
      <c r="AB41" s="17">
        <v>14</v>
      </c>
      <c r="AC41" s="17">
        <v>25</v>
      </c>
      <c r="AD41" s="17">
        <v>29</v>
      </c>
      <c r="AE41" s="17">
        <v>12</v>
      </c>
      <c r="AF41" s="16">
        <v>39</v>
      </c>
      <c r="AG41" s="16">
        <v>5</v>
      </c>
      <c r="AH41" s="16">
        <v>6</v>
      </c>
      <c r="AI41" s="16">
        <v>3.5</v>
      </c>
      <c r="AJ41" s="16">
        <v>5</v>
      </c>
      <c r="AK41" s="16">
        <v>3</v>
      </c>
      <c r="AL41" s="16">
        <v>5</v>
      </c>
      <c r="AM41" s="18">
        <v>52</v>
      </c>
      <c r="AN41" s="18">
        <v>6</v>
      </c>
      <c r="AO41" s="9">
        <f t="shared" si="0"/>
        <v>0.90757121103705141</v>
      </c>
      <c r="AP41" s="9">
        <f t="shared" si="0"/>
        <v>0.10471975511965978</v>
      </c>
      <c r="AQ41" s="9"/>
      <c r="AR41" s="9">
        <f t="shared" si="1"/>
        <v>1.0129870129870129</v>
      </c>
      <c r="AS41" s="9">
        <f t="shared" si="2"/>
        <v>0.90909090909090906</v>
      </c>
      <c r="AT41" s="9">
        <f t="shared" si="3"/>
        <v>0.14285714285714285</v>
      </c>
      <c r="AU41" s="9">
        <f t="shared" si="4"/>
        <v>0.16233766233766234</v>
      </c>
      <c r="AV41" s="9">
        <f t="shared" si="5"/>
        <v>0.20779220779220781</v>
      </c>
      <c r="AW41" s="9">
        <f t="shared" si="6"/>
        <v>0.23376623376623376</v>
      </c>
      <c r="AX41" s="9">
        <f t="shared" si="7"/>
        <v>0.27272727272727271</v>
      </c>
      <c r="AY41" s="9">
        <f t="shared" si="39"/>
        <v>0.27272727272727271</v>
      </c>
      <c r="AZ41" s="9">
        <f t="shared" si="8"/>
        <v>0.33766233766233766</v>
      </c>
      <c r="BA41" s="9">
        <f t="shared" si="9"/>
        <v>0.2857142857142857</v>
      </c>
      <c r="BB41" s="9">
        <f t="shared" si="10"/>
        <v>0.12337662337662338</v>
      </c>
      <c r="BC41" s="9">
        <f t="shared" si="11"/>
        <v>0.37662337662337664</v>
      </c>
      <c r="BD41" s="9">
        <f t="shared" si="12"/>
        <v>0.42857142857142855</v>
      </c>
      <c r="BE41" s="9">
        <f t="shared" si="13"/>
        <v>0.37662337662337664</v>
      </c>
      <c r="BF41" s="9">
        <f t="shared" si="14"/>
        <v>0.42857142857142855</v>
      </c>
      <c r="BG41" s="9">
        <f t="shared" si="15"/>
        <v>3.2467532467532464E-2</v>
      </c>
      <c r="BH41" s="9">
        <f t="shared" si="16"/>
        <v>0.7142857142857143</v>
      </c>
      <c r="BI41" s="9">
        <f t="shared" si="17"/>
        <v>0.15584415584415584</v>
      </c>
      <c r="BJ41" s="9">
        <f t="shared" si="18"/>
        <v>6.4935064935064929E-2</v>
      </c>
      <c r="BK41" s="9">
        <f t="shared" si="19"/>
        <v>5.1948051948051951E-2</v>
      </c>
      <c r="BL41" s="9">
        <f t="shared" si="20"/>
        <v>1.2987012987012988E-2</v>
      </c>
      <c r="BM41" s="9">
        <f t="shared" si="21"/>
        <v>0.19480519480519481</v>
      </c>
      <c r="BN41" s="9">
        <f t="shared" si="22"/>
        <v>0.18181818181818182</v>
      </c>
      <c r="BO41" s="9">
        <f t="shared" si="23"/>
        <v>0.32467532467532467</v>
      </c>
      <c r="BP41" s="9">
        <f t="shared" si="24"/>
        <v>0.37662337662337664</v>
      </c>
      <c r="BQ41" s="9">
        <f t="shared" si="25"/>
        <v>0.15584415584415584</v>
      </c>
      <c r="BR41" s="9">
        <f t="shared" si="26"/>
        <v>0.50649350649350644</v>
      </c>
      <c r="BS41" s="9">
        <f t="shared" si="27"/>
        <v>6.4935064935064929E-2</v>
      </c>
      <c r="BT41" s="9">
        <f t="shared" si="28"/>
        <v>7.792207792207792E-2</v>
      </c>
      <c r="BU41" s="9">
        <f t="shared" si="29"/>
        <v>4.5454545454545456E-2</v>
      </c>
      <c r="BV41" s="9">
        <f t="shared" si="30"/>
        <v>6.4935064935064929E-2</v>
      </c>
      <c r="BW41" s="9">
        <f t="shared" si="31"/>
        <v>3.896103896103896E-2</v>
      </c>
      <c r="BX41" s="9">
        <f t="shared" si="32"/>
        <v>6.4935064935064929E-2</v>
      </c>
      <c r="BY41" s="9">
        <v>0.90757121103705141</v>
      </c>
      <c r="BZ41" s="9">
        <v>0.10471975511965978</v>
      </c>
      <c r="CA41" s="9">
        <v>38</v>
      </c>
      <c r="CB41" s="9"/>
      <c r="CC41" s="9">
        <f t="shared" si="33"/>
        <v>1.7857142857142856</v>
      </c>
      <c r="CD41" s="9">
        <f t="shared" si="34"/>
        <v>2.0833333333333335</v>
      </c>
      <c r="CE41" s="9">
        <f t="shared" si="35"/>
        <v>0.8787878787878789</v>
      </c>
      <c r="CF41" s="9">
        <f t="shared" si="36"/>
        <v>0.8787878787878789</v>
      </c>
      <c r="CG41" s="9">
        <f t="shared" si="37"/>
        <v>0.54545454545454541</v>
      </c>
      <c r="CH41" s="9">
        <f t="shared" si="38"/>
        <v>0.8571428571428571</v>
      </c>
    </row>
    <row r="42" spans="1:86" s="2" customFormat="1" x14ac:dyDescent="0.25">
      <c r="A42" s="24" t="s">
        <v>98</v>
      </c>
      <c r="B42" s="11" t="s">
        <v>99</v>
      </c>
      <c r="C42" s="25" t="s">
        <v>100</v>
      </c>
      <c r="D42" s="13">
        <v>1</v>
      </c>
      <c r="E42" s="19">
        <v>100</v>
      </c>
      <c r="F42" s="19">
        <v>101</v>
      </c>
      <c r="G42" s="19">
        <v>8</v>
      </c>
      <c r="H42" s="19">
        <v>19</v>
      </c>
      <c r="I42" s="19">
        <v>19</v>
      </c>
      <c r="J42" s="19">
        <v>21</v>
      </c>
      <c r="K42" s="19">
        <v>23</v>
      </c>
      <c r="L42" s="19">
        <v>31</v>
      </c>
      <c r="M42" s="19">
        <v>29</v>
      </c>
      <c r="N42" s="19">
        <v>25</v>
      </c>
      <c r="O42" s="19">
        <v>17</v>
      </c>
      <c r="P42" s="19">
        <v>8</v>
      </c>
      <c r="Q42" s="19">
        <v>32</v>
      </c>
      <c r="R42" s="19">
        <v>49</v>
      </c>
      <c r="S42" s="19">
        <v>32</v>
      </c>
      <c r="T42" s="19">
        <v>49</v>
      </c>
      <c r="U42" s="19">
        <v>2</v>
      </c>
      <c r="V42" s="19">
        <v>75</v>
      </c>
      <c r="W42" s="19">
        <v>23</v>
      </c>
      <c r="X42" s="19">
        <v>8</v>
      </c>
      <c r="Y42" s="20">
        <v>15</v>
      </c>
      <c r="Z42" s="20">
        <v>1.5</v>
      </c>
      <c r="AA42" s="20">
        <v>19</v>
      </c>
      <c r="AB42" s="20">
        <v>22</v>
      </c>
      <c r="AC42" s="20">
        <v>26</v>
      </c>
      <c r="AD42" s="20">
        <v>36</v>
      </c>
      <c r="AE42" s="20">
        <v>16</v>
      </c>
      <c r="AF42" s="21">
        <v>52</v>
      </c>
      <c r="AG42" s="21">
        <v>5</v>
      </c>
      <c r="AH42" s="21">
        <v>8</v>
      </c>
      <c r="AI42" s="21">
        <v>3</v>
      </c>
      <c r="AJ42" s="21">
        <v>9</v>
      </c>
      <c r="AK42" s="21">
        <v>3</v>
      </c>
      <c r="AL42" s="21">
        <v>7</v>
      </c>
      <c r="AM42" s="22">
        <v>57</v>
      </c>
      <c r="AN42" s="22">
        <v>25</v>
      </c>
      <c r="AO42" s="13">
        <f t="shared" si="0"/>
        <v>0.99483767363676789</v>
      </c>
      <c r="AP42" s="13">
        <f t="shared" si="0"/>
        <v>0.43633231299858238</v>
      </c>
      <c r="AQ42" s="13"/>
      <c r="AR42" s="13">
        <f t="shared" si="1"/>
        <v>1.01</v>
      </c>
      <c r="AS42" s="13">
        <f t="shared" si="2"/>
        <v>0.08</v>
      </c>
      <c r="AT42" s="13">
        <f t="shared" si="3"/>
        <v>0.19</v>
      </c>
      <c r="AU42" s="13">
        <f t="shared" si="4"/>
        <v>0.19</v>
      </c>
      <c r="AV42" s="13">
        <f t="shared" si="5"/>
        <v>0.21</v>
      </c>
      <c r="AW42" s="13">
        <f t="shared" si="6"/>
        <v>0.23</v>
      </c>
      <c r="AX42" s="13">
        <f t="shared" si="7"/>
        <v>0.31</v>
      </c>
      <c r="AY42" s="13">
        <f t="shared" si="39"/>
        <v>0.28999999999999998</v>
      </c>
      <c r="AZ42" s="13">
        <f t="shared" si="8"/>
        <v>0.25</v>
      </c>
      <c r="BA42" s="13">
        <f t="shared" si="9"/>
        <v>0.17</v>
      </c>
      <c r="BB42" s="13">
        <f t="shared" si="10"/>
        <v>0.08</v>
      </c>
      <c r="BC42" s="13">
        <f t="shared" si="11"/>
        <v>0.32</v>
      </c>
      <c r="BD42" s="13">
        <f t="shared" si="12"/>
        <v>0.49</v>
      </c>
      <c r="BE42" s="13">
        <f t="shared" si="13"/>
        <v>0.32</v>
      </c>
      <c r="BF42" s="13">
        <f t="shared" si="14"/>
        <v>0.49</v>
      </c>
      <c r="BG42" s="13">
        <f t="shared" si="15"/>
        <v>0.02</v>
      </c>
      <c r="BH42" s="13">
        <f t="shared" si="16"/>
        <v>0.75</v>
      </c>
      <c r="BI42" s="13">
        <f t="shared" si="17"/>
        <v>0.23</v>
      </c>
      <c r="BJ42" s="13">
        <f t="shared" si="18"/>
        <v>0.08</v>
      </c>
      <c r="BK42" s="13">
        <f t="shared" si="19"/>
        <v>0.15</v>
      </c>
      <c r="BL42" s="13">
        <f t="shared" si="20"/>
        <v>1.4999999999999999E-2</v>
      </c>
      <c r="BM42" s="13">
        <f t="shared" si="21"/>
        <v>0.19</v>
      </c>
      <c r="BN42" s="13">
        <f t="shared" si="22"/>
        <v>0.22</v>
      </c>
      <c r="BO42" s="13">
        <f t="shared" si="23"/>
        <v>0.26</v>
      </c>
      <c r="BP42" s="13">
        <f t="shared" si="24"/>
        <v>0.36</v>
      </c>
      <c r="BQ42" s="13">
        <f t="shared" si="25"/>
        <v>0.16</v>
      </c>
      <c r="BR42" s="13">
        <f t="shared" si="26"/>
        <v>0.52</v>
      </c>
      <c r="BS42" s="13">
        <f t="shared" si="27"/>
        <v>0.05</v>
      </c>
      <c r="BT42" s="13">
        <f t="shared" si="28"/>
        <v>0.08</v>
      </c>
      <c r="BU42" s="13">
        <f t="shared" si="29"/>
        <v>0.03</v>
      </c>
      <c r="BV42" s="13">
        <f t="shared" si="30"/>
        <v>0.09</v>
      </c>
      <c r="BW42" s="13">
        <f t="shared" si="31"/>
        <v>0.03</v>
      </c>
      <c r="BX42" s="13">
        <f t="shared" si="32"/>
        <v>7.0000000000000007E-2</v>
      </c>
      <c r="BY42" s="13">
        <v>0.99483767363676789</v>
      </c>
      <c r="BZ42" s="13">
        <v>0.43633231299858238</v>
      </c>
      <c r="CA42" s="13">
        <v>39</v>
      </c>
      <c r="CB42" s="13"/>
      <c r="CC42" s="13">
        <f t="shared" si="33"/>
        <v>1.1818181818181819</v>
      </c>
      <c r="CD42" s="13">
        <f t="shared" si="34"/>
        <v>1.625</v>
      </c>
      <c r="CE42" s="13">
        <f t="shared" si="35"/>
        <v>0.65306122448979598</v>
      </c>
      <c r="CF42" s="13">
        <f t="shared" si="36"/>
        <v>0.65306122448979598</v>
      </c>
      <c r="CG42" s="13">
        <f t="shared" si="37"/>
        <v>0.62</v>
      </c>
      <c r="CH42" s="13">
        <f t="shared" si="38"/>
        <v>0.98</v>
      </c>
    </row>
    <row r="43" spans="1:86" s="2" customFormat="1" x14ac:dyDescent="0.25">
      <c r="A43" s="11" t="s">
        <v>98</v>
      </c>
      <c r="B43" s="11" t="s">
        <v>101</v>
      </c>
      <c r="C43" s="13" t="s">
        <v>100</v>
      </c>
      <c r="D43" s="2">
        <v>2</v>
      </c>
      <c r="E43" s="3">
        <v>88</v>
      </c>
      <c r="F43" s="3">
        <v>89</v>
      </c>
      <c r="G43" s="3">
        <v>9</v>
      </c>
      <c r="H43" s="3">
        <v>17</v>
      </c>
      <c r="I43" s="3">
        <v>18</v>
      </c>
      <c r="J43" s="3">
        <v>21</v>
      </c>
      <c r="K43" s="3">
        <v>22</v>
      </c>
      <c r="L43" s="3">
        <v>35</v>
      </c>
      <c r="M43" s="3">
        <v>31</v>
      </c>
      <c r="N43" s="3">
        <v>31</v>
      </c>
      <c r="O43" s="3">
        <v>21</v>
      </c>
      <c r="P43" s="3">
        <v>13</v>
      </c>
      <c r="Q43" s="3">
        <v>37</v>
      </c>
      <c r="R43" s="3">
        <v>40</v>
      </c>
      <c r="S43" s="3">
        <v>37</v>
      </c>
      <c r="T43" s="3">
        <v>40</v>
      </c>
      <c r="U43" s="3">
        <v>7</v>
      </c>
      <c r="V43" s="3">
        <v>72</v>
      </c>
      <c r="W43" s="3">
        <v>19</v>
      </c>
      <c r="X43" s="3">
        <v>10</v>
      </c>
      <c r="Y43" s="4">
        <v>11</v>
      </c>
      <c r="Z43" s="4">
        <v>1</v>
      </c>
      <c r="AA43" s="4">
        <v>19</v>
      </c>
      <c r="AB43" s="4">
        <v>16</v>
      </c>
      <c r="AC43" s="4">
        <v>25</v>
      </c>
      <c r="AD43" s="4">
        <v>34</v>
      </c>
      <c r="AE43" s="4">
        <v>18</v>
      </c>
      <c r="AF43" s="5">
        <v>54</v>
      </c>
      <c r="AG43" s="5">
        <v>4</v>
      </c>
      <c r="AH43" s="5">
        <v>9</v>
      </c>
      <c r="AI43" s="5">
        <v>3.5</v>
      </c>
      <c r="AJ43" s="5">
        <v>11</v>
      </c>
      <c r="AK43" s="5">
        <v>5</v>
      </c>
      <c r="AL43" s="5">
        <v>11</v>
      </c>
      <c r="AM43" s="6">
        <v>45</v>
      </c>
      <c r="AN43" s="6">
        <v>15</v>
      </c>
      <c r="AO43" s="2">
        <f t="shared" si="0"/>
        <v>0.78539816339744828</v>
      </c>
      <c r="AP43" s="2">
        <f t="shared" si="0"/>
        <v>0.26179938779914941</v>
      </c>
      <c r="AR43" s="2">
        <f t="shared" si="1"/>
        <v>1.0113636363636365</v>
      </c>
      <c r="AS43" s="2">
        <f t="shared" si="2"/>
        <v>0.10227272727272728</v>
      </c>
      <c r="AT43" s="2">
        <f t="shared" si="3"/>
        <v>0.19318181818181818</v>
      </c>
      <c r="AU43" s="2">
        <f t="shared" si="4"/>
        <v>0.20454545454545456</v>
      </c>
      <c r="AV43" s="2">
        <f t="shared" si="5"/>
        <v>0.23863636363636365</v>
      </c>
      <c r="AW43" s="2">
        <f t="shared" si="6"/>
        <v>0.25</v>
      </c>
      <c r="AX43" s="2">
        <f t="shared" si="7"/>
        <v>0.39772727272727271</v>
      </c>
      <c r="AY43" s="2">
        <f t="shared" si="39"/>
        <v>0.35227272727272729</v>
      </c>
      <c r="AZ43" s="2">
        <f t="shared" si="8"/>
        <v>0.35227272727272729</v>
      </c>
      <c r="BA43" s="2">
        <f t="shared" si="9"/>
        <v>0.23863636363636365</v>
      </c>
      <c r="BB43" s="2">
        <f t="shared" si="10"/>
        <v>0.14772727272727273</v>
      </c>
      <c r="BC43" s="2">
        <f t="shared" si="11"/>
        <v>0.42045454545454547</v>
      </c>
      <c r="BD43" s="2">
        <f t="shared" si="12"/>
        <v>0.45454545454545453</v>
      </c>
      <c r="BE43" s="2">
        <f t="shared" si="13"/>
        <v>0.42045454545454547</v>
      </c>
      <c r="BF43" s="2">
        <f t="shared" si="14"/>
        <v>0.45454545454545453</v>
      </c>
      <c r="BG43" s="2">
        <f t="shared" si="15"/>
        <v>7.9545454545454544E-2</v>
      </c>
      <c r="BH43" s="2">
        <f t="shared" si="16"/>
        <v>0.81818181818181823</v>
      </c>
      <c r="BI43" s="2">
        <f t="shared" si="17"/>
        <v>0.21590909090909091</v>
      </c>
      <c r="BJ43" s="2">
        <f t="shared" si="18"/>
        <v>0.11363636363636363</v>
      </c>
      <c r="BK43" s="2">
        <f t="shared" si="19"/>
        <v>0.125</v>
      </c>
      <c r="BL43" s="2">
        <f t="shared" si="20"/>
        <v>1.1363636363636364E-2</v>
      </c>
      <c r="BM43" s="2">
        <f t="shared" si="21"/>
        <v>0.21590909090909091</v>
      </c>
      <c r="BN43" s="2">
        <f t="shared" si="22"/>
        <v>0.18181818181818182</v>
      </c>
      <c r="BO43" s="2">
        <f t="shared" si="23"/>
        <v>0.28409090909090912</v>
      </c>
      <c r="BP43" s="2">
        <f t="shared" si="24"/>
        <v>0.38636363636363635</v>
      </c>
      <c r="BQ43" s="2">
        <f t="shared" si="25"/>
        <v>0.20454545454545456</v>
      </c>
      <c r="BR43" s="2">
        <f t="shared" si="26"/>
        <v>0.61363636363636365</v>
      </c>
      <c r="BS43" s="2">
        <f t="shared" si="27"/>
        <v>4.5454545454545456E-2</v>
      </c>
      <c r="BT43" s="2">
        <f t="shared" si="28"/>
        <v>0.10227272727272728</v>
      </c>
      <c r="BU43" s="2">
        <f t="shared" si="29"/>
        <v>3.9772727272727272E-2</v>
      </c>
      <c r="BV43" s="2">
        <f t="shared" si="30"/>
        <v>0.125</v>
      </c>
      <c r="BW43" s="2">
        <f t="shared" si="31"/>
        <v>5.6818181818181816E-2</v>
      </c>
      <c r="BX43" s="2">
        <f t="shared" si="32"/>
        <v>0.125</v>
      </c>
      <c r="BY43" s="2">
        <v>0.78539816339744828</v>
      </c>
      <c r="BZ43" s="2">
        <v>0.26179938779914941</v>
      </c>
      <c r="CA43" s="2">
        <v>40</v>
      </c>
      <c r="CC43" s="2">
        <f t="shared" si="33"/>
        <v>1.5625</v>
      </c>
      <c r="CD43" s="2">
        <f t="shared" si="34"/>
        <v>1.3888888888888888</v>
      </c>
      <c r="CE43" s="2">
        <f t="shared" si="35"/>
        <v>0.92500000000000004</v>
      </c>
      <c r="CF43" s="2">
        <f t="shared" si="36"/>
        <v>0.92500000000000004</v>
      </c>
      <c r="CG43" s="2">
        <f t="shared" si="37"/>
        <v>0.79545454545454541</v>
      </c>
      <c r="CH43" s="2">
        <f t="shared" si="38"/>
        <v>0.90909090909090906</v>
      </c>
    </row>
    <row r="44" spans="1:86" s="2" customFormat="1" x14ac:dyDescent="0.25">
      <c r="A44" s="11" t="s">
        <v>98</v>
      </c>
      <c r="B44" s="11" t="s">
        <v>101</v>
      </c>
      <c r="C44" s="13" t="s">
        <v>100</v>
      </c>
      <c r="D44" s="2">
        <v>3</v>
      </c>
      <c r="E44" s="3">
        <v>101</v>
      </c>
      <c r="F44" s="3">
        <v>104</v>
      </c>
      <c r="G44" s="3">
        <v>9</v>
      </c>
      <c r="H44" s="3">
        <v>17</v>
      </c>
      <c r="I44" s="3">
        <v>18</v>
      </c>
      <c r="J44" s="3">
        <v>21</v>
      </c>
      <c r="K44" s="3">
        <v>23</v>
      </c>
      <c r="L44" s="3">
        <v>37</v>
      </c>
      <c r="M44" s="3">
        <v>38</v>
      </c>
      <c r="N44" s="3">
        <v>31</v>
      </c>
      <c r="O44" s="3">
        <v>21</v>
      </c>
      <c r="P44" s="3">
        <v>12</v>
      </c>
      <c r="Q44" s="3">
        <v>38</v>
      </c>
      <c r="R44" s="3">
        <v>47</v>
      </c>
      <c r="S44" s="3">
        <v>38</v>
      </c>
      <c r="T44" s="3">
        <v>47</v>
      </c>
      <c r="U44" s="3">
        <v>4</v>
      </c>
      <c r="V44" s="3">
        <v>61</v>
      </c>
      <c r="W44" s="3">
        <v>19</v>
      </c>
      <c r="X44" s="3">
        <v>10</v>
      </c>
      <c r="Y44" s="4">
        <v>11</v>
      </c>
      <c r="Z44" s="4">
        <v>2</v>
      </c>
      <c r="AA44" s="4">
        <v>18</v>
      </c>
      <c r="AB44" s="4">
        <v>25</v>
      </c>
      <c r="AC44" s="4">
        <v>28</v>
      </c>
      <c r="AD44" s="4">
        <v>33</v>
      </c>
      <c r="AE44" s="4">
        <v>13</v>
      </c>
      <c r="AF44" s="5">
        <v>66</v>
      </c>
      <c r="AG44" s="5">
        <v>5</v>
      </c>
      <c r="AH44" s="5">
        <v>9</v>
      </c>
      <c r="AI44" s="5">
        <v>5</v>
      </c>
      <c r="AJ44" s="5">
        <v>10</v>
      </c>
      <c r="AK44" s="5">
        <v>4.5</v>
      </c>
      <c r="AL44" s="5">
        <v>8</v>
      </c>
      <c r="AM44" s="6">
        <v>61</v>
      </c>
      <c r="AN44" s="6">
        <v>18</v>
      </c>
      <c r="AO44" s="2">
        <f t="shared" si="0"/>
        <v>1.064650843716541</v>
      </c>
      <c r="AP44" s="2">
        <f t="shared" si="0"/>
        <v>0.31415926535897931</v>
      </c>
      <c r="AR44" s="2">
        <f t="shared" si="1"/>
        <v>1.0297029702970297</v>
      </c>
      <c r="AS44" s="2">
        <f t="shared" si="2"/>
        <v>8.9108910891089105E-2</v>
      </c>
      <c r="AT44" s="2">
        <f t="shared" si="3"/>
        <v>0.16831683168316833</v>
      </c>
      <c r="AU44" s="2">
        <f t="shared" si="4"/>
        <v>0.17821782178217821</v>
      </c>
      <c r="AV44" s="2">
        <f t="shared" si="5"/>
        <v>0.20792079207920791</v>
      </c>
      <c r="AW44" s="2">
        <f t="shared" si="6"/>
        <v>0.22772277227722773</v>
      </c>
      <c r="AX44" s="2">
        <f t="shared" si="7"/>
        <v>0.36633663366336633</v>
      </c>
      <c r="AY44" s="2">
        <f t="shared" si="39"/>
        <v>0.37623762376237624</v>
      </c>
      <c r="AZ44" s="2">
        <f t="shared" si="8"/>
        <v>0.30693069306930693</v>
      </c>
      <c r="BA44" s="2">
        <f t="shared" si="9"/>
        <v>0.20792079207920791</v>
      </c>
      <c r="BB44" s="2">
        <f t="shared" si="10"/>
        <v>0.11881188118811881</v>
      </c>
      <c r="BC44" s="2">
        <f t="shared" si="11"/>
        <v>0.37623762376237624</v>
      </c>
      <c r="BD44" s="2">
        <f t="shared" si="12"/>
        <v>0.46534653465346537</v>
      </c>
      <c r="BE44" s="2">
        <f t="shared" si="13"/>
        <v>0.37623762376237624</v>
      </c>
      <c r="BF44" s="2">
        <f t="shared" si="14"/>
        <v>0.46534653465346537</v>
      </c>
      <c r="BG44" s="2">
        <f t="shared" si="15"/>
        <v>3.9603960396039604E-2</v>
      </c>
      <c r="BH44" s="2">
        <f t="shared" si="16"/>
        <v>0.60396039603960394</v>
      </c>
      <c r="BI44" s="2">
        <f t="shared" si="17"/>
        <v>0.18811881188118812</v>
      </c>
      <c r="BJ44" s="2">
        <f t="shared" si="18"/>
        <v>9.9009900990099015E-2</v>
      </c>
      <c r="BK44" s="2">
        <f t="shared" si="19"/>
        <v>0.10891089108910891</v>
      </c>
      <c r="BL44" s="2">
        <f t="shared" si="20"/>
        <v>1.9801980198019802E-2</v>
      </c>
      <c r="BM44" s="2">
        <f t="shared" si="21"/>
        <v>0.17821782178217821</v>
      </c>
      <c r="BN44" s="2">
        <f t="shared" si="22"/>
        <v>0.24752475247524752</v>
      </c>
      <c r="BO44" s="2">
        <f t="shared" si="23"/>
        <v>0.27722772277227725</v>
      </c>
      <c r="BP44" s="2">
        <f t="shared" si="24"/>
        <v>0.32673267326732675</v>
      </c>
      <c r="BQ44" s="2">
        <f t="shared" si="25"/>
        <v>0.12871287128712872</v>
      </c>
      <c r="BR44" s="2">
        <f t="shared" si="26"/>
        <v>0.65346534653465349</v>
      </c>
      <c r="BS44" s="2">
        <f t="shared" si="27"/>
        <v>4.9504950495049507E-2</v>
      </c>
      <c r="BT44" s="2">
        <f t="shared" si="28"/>
        <v>8.9108910891089105E-2</v>
      </c>
      <c r="BU44" s="2">
        <f t="shared" si="29"/>
        <v>4.9504950495049507E-2</v>
      </c>
      <c r="BV44" s="2">
        <f t="shared" si="30"/>
        <v>9.9009900990099015E-2</v>
      </c>
      <c r="BW44" s="2">
        <f t="shared" si="31"/>
        <v>4.4554455445544552E-2</v>
      </c>
      <c r="BX44" s="2">
        <f t="shared" si="32"/>
        <v>7.9207920792079209E-2</v>
      </c>
      <c r="BY44" s="2">
        <v>1.064650843716541</v>
      </c>
      <c r="BZ44" s="2">
        <v>0.31415926535897931</v>
      </c>
      <c r="CA44" s="2">
        <v>41</v>
      </c>
      <c r="CC44" s="2">
        <f t="shared" si="33"/>
        <v>1.1200000000000001</v>
      </c>
      <c r="CD44" s="2">
        <f t="shared" si="34"/>
        <v>2.1538461538461542</v>
      </c>
      <c r="CE44" s="2">
        <f t="shared" si="35"/>
        <v>0.80851063829787229</v>
      </c>
      <c r="CF44" s="2">
        <f t="shared" si="36"/>
        <v>0.80851063829787229</v>
      </c>
      <c r="CG44" s="2">
        <f t="shared" si="37"/>
        <v>0.73267326732673266</v>
      </c>
      <c r="CH44" s="2">
        <f t="shared" si="38"/>
        <v>0.93069306930693074</v>
      </c>
    </row>
    <row r="45" spans="1:86" s="2" customFormat="1" x14ac:dyDescent="0.25">
      <c r="A45" s="11" t="s">
        <v>98</v>
      </c>
      <c r="B45" s="11" t="s">
        <v>101</v>
      </c>
      <c r="C45" s="13" t="s">
        <v>100</v>
      </c>
      <c r="D45" s="2">
        <v>4</v>
      </c>
      <c r="E45" s="3">
        <v>98</v>
      </c>
      <c r="F45" s="3">
        <v>101</v>
      </c>
      <c r="G45" s="26" t="s">
        <v>93</v>
      </c>
      <c r="H45" s="3">
        <v>20</v>
      </c>
      <c r="I45" s="3">
        <v>21</v>
      </c>
      <c r="J45" s="3">
        <v>25</v>
      </c>
      <c r="K45" s="3">
        <v>27</v>
      </c>
      <c r="L45" s="3">
        <v>35</v>
      </c>
      <c r="M45" s="3">
        <v>38</v>
      </c>
      <c r="N45" s="3">
        <v>37</v>
      </c>
      <c r="O45" s="3">
        <v>31</v>
      </c>
      <c r="P45" s="3">
        <v>13</v>
      </c>
      <c r="Q45" s="3">
        <v>40</v>
      </c>
      <c r="R45" s="3">
        <v>35</v>
      </c>
      <c r="S45" s="3">
        <v>40</v>
      </c>
      <c r="T45" s="3">
        <v>35</v>
      </c>
      <c r="U45" s="3">
        <v>4</v>
      </c>
      <c r="V45" s="3">
        <v>53</v>
      </c>
      <c r="W45" s="3">
        <v>13</v>
      </c>
      <c r="X45" s="3">
        <v>8</v>
      </c>
      <c r="Y45" s="4">
        <v>8</v>
      </c>
      <c r="Z45" s="4">
        <v>4</v>
      </c>
      <c r="AA45" s="4">
        <v>19</v>
      </c>
      <c r="AB45" s="4">
        <v>25</v>
      </c>
      <c r="AC45" s="4">
        <v>28</v>
      </c>
      <c r="AD45" s="4">
        <v>34</v>
      </c>
      <c r="AE45" s="4">
        <v>18</v>
      </c>
      <c r="AF45" s="5">
        <v>64</v>
      </c>
      <c r="AG45" s="5">
        <v>6</v>
      </c>
      <c r="AH45" s="5">
        <v>10</v>
      </c>
      <c r="AI45" s="5">
        <v>5</v>
      </c>
      <c r="AJ45" s="5">
        <v>10</v>
      </c>
      <c r="AK45" s="5">
        <v>5</v>
      </c>
      <c r="AL45" s="5">
        <v>8</v>
      </c>
      <c r="AM45" s="27" t="s">
        <v>93</v>
      </c>
      <c r="AN45" s="6">
        <v>22</v>
      </c>
      <c r="AO45" s="2" t="s">
        <v>94</v>
      </c>
      <c r="AP45" s="2">
        <f t="shared" si="0"/>
        <v>0.38397243543875248</v>
      </c>
      <c r="AR45" s="2">
        <f t="shared" si="1"/>
        <v>1.0306122448979591</v>
      </c>
      <c r="AS45" s="2" t="e">
        <f t="shared" si="2"/>
        <v>#VALUE!</v>
      </c>
      <c r="AT45" s="2">
        <f t="shared" si="3"/>
        <v>0.20408163265306123</v>
      </c>
      <c r="AU45" s="2">
        <f t="shared" si="4"/>
        <v>0.21428571428571427</v>
      </c>
      <c r="AV45" s="2">
        <f t="shared" si="5"/>
        <v>0.25510204081632654</v>
      </c>
      <c r="AW45" s="2">
        <f t="shared" si="6"/>
        <v>0.27551020408163263</v>
      </c>
      <c r="AX45" s="2">
        <f t="shared" si="7"/>
        <v>0.35714285714285715</v>
      </c>
      <c r="AY45" s="2">
        <f t="shared" si="39"/>
        <v>0.38775510204081631</v>
      </c>
      <c r="AZ45" s="2">
        <f t="shared" si="8"/>
        <v>0.37755102040816324</v>
      </c>
      <c r="BA45" s="2">
        <f t="shared" si="9"/>
        <v>0.31632653061224492</v>
      </c>
      <c r="BB45" s="2">
        <f t="shared" si="10"/>
        <v>0.1326530612244898</v>
      </c>
      <c r="BC45" s="2">
        <f t="shared" si="11"/>
        <v>0.40816326530612246</v>
      </c>
      <c r="BD45" s="2">
        <f t="shared" si="12"/>
        <v>0.35714285714285715</v>
      </c>
      <c r="BE45" s="2">
        <f t="shared" si="13"/>
        <v>0.40816326530612246</v>
      </c>
      <c r="BF45" s="2">
        <f t="shared" si="14"/>
        <v>0.35714285714285715</v>
      </c>
      <c r="BG45" s="2">
        <f t="shared" si="15"/>
        <v>4.0816326530612242E-2</v>
      </c>
      <c r="BH45" s="2">
        <f t="shared" si="16"/>
        <v>0.54081632653061229</v>
      </c>
      <c r="BI45" s="2">
        <f t="shared" si="17"/>
        <v>0.1326530612244898</v>
      </c>
      <c r="BJ45" s="2">
        <f t="shared" si="18"/>
        <v>8.1632653061224483E-2</v>
      </c>
      <c r="BK45" s="2">
        <f t="shared" si="19"/>
        <v>8.1632653061224483E-2</v>
      </c>
      <c r="BL45" s="2">
        <f t="shared" si="20"/>
        <v>4.0816326530612242E-2</v>
      </c>
      <c r="BM45" s="2">
        <f t="shared" si="21"/>
        <v>0.19387755102040816</v>
      </c>
      <c r="BN45" s="2">
        <f t="shared" si="22"/>
        <v>0.25510204081632654</v>
      </c>
      <c r="BO45" s="2">
        <f t="shared" si="23"/>
        <v>0.2857142857142857</v>
      </c>
      <c r="BP45" s="2">
        <f t="shared" si="24"/>
        <v>0.34693877551020408</v>
      </c>
      <c r="BQ45" s="2">
        <f t="shared" si="25"/>
        <v>0.18367346938775511</v>
      </c>
      <c r="BR45" s="2">
        <f t="shared" si="26"/>
        <v>0.65306122448979587</v>
      </c>
      <c r="BS45" s="2">
        <f t="shared" si="27"/>
        <v>6.1224489795918366E-2</v>
      </c>
      <c r="BT45" s="2">
        <f t="shared" si="28"/>
        <v>0.10204081632653061</v>
      </c>
      <c r="BU45" s="2">
        <f t="shared" si="29"/>
        <v>5.1020408163265307E-2</v>
      </c>
      <c r="BV45" s="2">
        <f t="shared" si="30"/>
        <v>0.10204081632653061</v>
      </c>
      <c r="BW45" s="2">
        <f t="shared" si="31"/>
        <v>5.1020408163265307E-2</v>
      </c>
      <c r="BX45" s="2">
        <f t="shared" si="32"/>
        <v>8.1632653061224483E-2</v>
      </c>
      <c r="BY45" s="2" t="s">
        <v>94</v>
      </c>
      <c r="BZ45" s="2">
        <v>0.38397243543875248</v>
      </c>
      <c r="CA45" s="2">
        <v>42</v>
      </c>
      <c r="CC45" s="2">
        <f t="shared" si="33"/>
        <v>1.1199999999999999</v>
      </c>
      <c r="CD45" s="2">
        <f t="shared" si="34"/>
        <v>1.5555555555555554</v>
      </c>
      <c r="CE45" s="2">
        <f t="shared" si="35"/>
        <v>1.1428571428571428</v>
      </c>
      <c r="CF45" s="2">
        <f t="shared" si="36"/>
        <v>1.1428571428571428</v>
      </c>
      <c r="CG45" s="2">
        <f t="shared" si="37"/>
        <v>0.7142857142857143</v>
      </c>
      <c r="CH45" s="2">
        <f t="shared" si="38"/>
        <v>0.7142857142857143</v>
      </c>
    </row>
    <row r="46" spans="1:86" s="2" customFormat="1" x14ac:dyDescent="0.25">
      <c r="A46" s="11" t="s">
        <v>98</v>
      </c>
      <c r="B46" s="11" t="s">
        <v>101</v>
      </c>
      <c r="C46" s="13" t="s">
        <v>100</v>
      </c>
      <c r="D46" s="2">
        <v>5</v>
      </c>
      <c r="E46" s="3">
        <v>104</v>
      </c>
      <c r="F46" s="3">
        <v>107</v>
      </c>
      <c r="G46" s="3">
        <v>13</v>
      </c>
      <c r="H46" s="3">
        <v>19</v>
      </c>
      <c r="I46" s="3">
        <v>20</v>
      </c>
      <c r="J46" s="3">
        <v>23.5</v>
      </c>
      <c r="K46" s="3">
        <v>26</v>
      </c>
      <c r="L46" s="3">
        <v>37</v>
      </c>
      <c r="M46" s="3">
        <v>38</v>
      </c>
      <c r="N46" s="3">
        <v>29</v>
      </c>
      <c r="O46" s="3">
        <v>20</v>
      </c>
      <c r="P46" s="3">
        <v>11</v>
      </c>
      <c r="Q46" s="3">
        <v>38</v>
      </c>
      <c r="R46" s="3">
        <v>48</v>
      </c>
      <c r="S46" s="3">
        <v>38</v>
      </c>
      <c r="T46" s="3">
        <v>48</v>
      </c>
      <c r="U46" s="3">
        <v>3</v>
      </c>
      <c r="V46" s="3">
        <v>67</v>
      </c>
      <c r="W46" s="3">
        <v>20</v>
      </c>
      <c r="X46" s="3">
        <v>11</v>
      </c>
      <c r="Y46" s="4">
        <v>12</v>
      </c>
      <c r="Z46" s="4">
        <v>2</v>
      </c>
      <c r="AA46" s="4">
        <v>18</v>
      </c>
      <c r="AB46" s="4">
        <v>26</v>
      </c>
      <c r="AC46" s="4">
        <v>31</v>
      </c>
      <c r="AD46" s="4">
        <v>39</v>
      </c>
      <c r="AE46" s="4">
        <v>17</v>
      </c>
      <c r="AF46" s="5">
        <v>58</v>
      </c>
      <c r="AG46" s="5">
        <v>4</v>
      </c>
      <c r="AH46" s="5">
        <v>9</v>
      </c>
      <c r="AI46" s="5">
        <v>3</v>
      </c>
      <c r="AJ46" s="5">
        <v>10</v>
      </c>
      <c r="AK46" s="5">
        <v>4</v>
      </c>
      <c r="AL46" s="5">
        <v>8</v>
      </c>
      <c r="AM46" s="6">
        <v>63</v>
      </c>
      <c r="AN46" s="6">
        <v>25</v>
      </c>
      <c r="AO46" s="2">
        <f t="shared" si="0"/>
        <v>1.0995574287564276</v>
      </c>
      <c r="AP46" s="2">
        <f t="shared" si="0"/>
        <v>0.43633231299858238</v>
      </c>
      <c r="AR46" s="2">
        <f t="shared" si="1"/>
        <v>1.0288461538461537</v>
      </c>
      <c r="AS46" s="2">
        <f t="shared" si="2"/>
        <v>0.125</v>
      </c>
      <c r="AT46" s="2">
        <f t="shared" si="3"/>
        <v>0.18269230769230768</v>
      </c>
      <c r="AU46" s="2">
        <f t="shared" si="4"/>
        <v>0.19230769230769232</v>
      </c>
      <c r="AV46" s="2">
        <f t="shared" si="5"/>
        <v>0.22596153846153846</v>
      </c>
      <c r="AW46" s="2">
        <f t="shared" si="6"/>
        <v>0.25</v>
      </c>
      <c r="AX46" s="2">
        <f t="shared" si="7"/>
        <v>0.35576923076923078</v>
      </c>
      <c r="AY46" s="2">
        <f t="shared" si="39"/>
        <v>0.36538461538461536</v>
      </c>
      <c r="AZ46" s="2">
        <f t="shared" si="8"/>
        <v>0.27884615384615385</v>
      </c>
      <c r="BA46" s="2">
        <f t="shared" si="9"/>
        <v>0.19230769230769232</v>
      </c>
      <c r="BB46" s="2">
        <f t="shared" si="10"/>
        <v>0.10576923076923077</v>
      </c>
      <c r="BC46" s="2">
        <f t="shared" si="11"/>
        <v>0.36538461538461536</v>
      </c>
      <c r="BD46" s="2">
        <f t="shared" si="12"/>
        <v>0.46153846153846156</v>
      </c>
      <c r="BE46" s="2">
        <f t="shared" si="13"/>
        <v>0.36538461538461536</v>
      </c>
      <c r="BF46" s="2">
        <f t="shared" si="14"/>
        <v>0.46153846153846156</v>
      </c>
      <c r="BG46" s="2">
        <f t="shared" si="15"/>
        <v>2.8846153846153848E-2</v>
      </c>
      <c r="BH46" s="2">
        <f t="shared" si="16"/>
        <v>0.64423076923076927</v>
      </c>
      <c r="BI46" s="2">
        <f t="shared" si="17"/>
        <v>0.19230769230769232</v>
      </c>
      <c r="BJ46" s="2">
        <f t="shared" si="18"/>
        <v>0.10576923076923077</v>
      </c>
      <c r="BK46" s="2">
        <f t="shared" si="19"/>
        <v>0.11538461538461539</v>
      </c>
      <c r="BL46" s="2">
        <f t="shared" si="20"/>
        <v>1.9230769230769232E-2</v>
      </c>
      <c r="BM46" s="2">
        <f t="shared" si="21"/>
        <v>0.17307692307692307</v>
      </c>
      <c r="BN46" s="2">
        <f t="shared" si="22"/>
        <v>0.25</v>
      </c>
      <c r="BO46" s="2">
        <f t="shared" si="23"/>
        <v>0.29807692307692307</v>
      </c>
      <c r="BP46" s="2">
        <f t="shared" si="24"/>
        <v>0.375</v>
      </c>
      <c r="BQ46" s="2">
        <f t="shared" si="25"/>
        <v>0.16346153846153846</v>
      </c>
      <c r="BR46" s="2">
        <f t="shared" si="26"/>
        <v>0.55769230769230771</v>
      </c>
      <c r="BS46" s="2">
        <f t="shared" si="27"/>
        <v>3.8461538461538464E-2</v>
      </c>
      <c r="BT46" s="2">
        <f t="shared" si="28"/>
        <v>8.6538461538461536E-2</v>
      </c>
      <c r="BU46" s="2">
        <f t="shared" si="29"/>
        <v>2.8846153846153848E-2</v>
      </c>
      <c r="BV46" s="2">
        <f t="shared" si="30"/>
        <v>9.6153846153846159E-2</v>
      </c>
      <c r="BW46" s="2">
        <f t="shared" si="31"/>
        <v>3.8461538461538464E-2</v>
      </c>
      <c r="BX46" s="2">
        <f t="shared" si="32"/>
        <v>7.6923076923076927E-2</v>
      </c>
      <c r="BY46" s="2">
        <v>1.0995574287564276</v>
      </c>
      <c r="BZ46" s="2">
        <v>0.43633231299858238</v>
      </c>
      <c r="CA46" s="2">
        <v>43</v>
      </c>
      <c r="CC46" s="2">
        <f t="shared" si="33"/>
        <v>1.1923076923076923</v>
      </c>
      <c r="CD46" s="2">
        <f t="shared" si="34"/>
        <v>1.8235294117647058</v>
      </c>
      <c r="CE46" s="2">
        <f t="shared" si="35"/>
        <v>0.79166666666666663</v>
      </c>
      <c r="CF46" s="2">
        <f t="shared" si="36"/>
        <v>0.79166666666666663</v>
      </c>
      <c r="CG46" s="2">
        <f t="shared" si="37"/>
        <v>0.71153846153846156</v>
      </c>
      <c r="CH46" s="2">
        <f t="shared" si="38"/>
        <v>0.92307692307692313</v>
      </c>
    </row>
    <row r="47" spans="1:86" s="2" customFormat="1" x14ac:dyDescent="0.25">
      <c r="A47" s="11" t="s">
        <v>98</v>
      </c>
      <c r="B47" s="11" t="s">
        <v>101</v>
      </c>
      <c r="C47" s="13" t="s">
        <v>100</v>
      </c>
      <c r="D47" s="2">
        <v>6</v>
      </c>
      <c r="E47" s="3">
        <v>95</v>
      </c>
      <c r="F47" s="3">
        <v>97</v>
      </c>
      <c r="G47" s="3">
        <v>10</v>
      </c>
      <c r="H47" s="3">
        <v>16</v>
      </c>
      <c r="I47" s="3">
        <v>17</v>
      </c>
      <c r="J47" s="3">
        <v>18</v>
      </c>
      <c r="K47" s="3">
        <v>23</v>
      </c>
      <c r="L47" s="3">
        <v>32</v>
      </c>
      <c r="M47" s="3">
        <v>33</v>
      </c>
      <c r="N47" s="3">
        <v>36</v>
      </c>
      <c r="O47" s="3">
        <v>24</v>
      </c>
      <c r="P47" s="3">
        <v>15</v>
      </c>
      <c r="Q47" s="3">
        <v>34</v>
      </c>
      <c r="R47" s="3">
        <v>34</v>
      </c>
      <c r="S47" s="3">
        <v>34</v>
      </c>
      <c r="T47" s="3">
        <v>34</v>
      </c>
      <c r="U47" s="3">
        <v>6</v>
      </c>
      <c r="V47" s="3">
        <v>69</v>
      </c>
      <c r="W47" s="3">
        <v>21</v>
      </c>
      <c r="X47" s="3">
        <v>33</v>
      </c>
      <c r="Y47" s="4">
        <v>17</v>
      </c>
      <c r="Z47" s="4">
        <v>1</v>
      </c>
      <c r="AA47" s="4">
        <v>17</v>
      </c>
      <c r="AB47" s="4">
        <v>20</v>
      </c>
      <c r="AC47" s="4">
        <v>21</v>
      </c>
      <c r="AD47" s="4">
        <v>34</v>
      </c>
      <c r="AE47" s="4">
        <v>15</v>
      </c>
      <c r="AF47" s="5">
        <v>58</v>
      </c>
      <c r="AG47" s="5">
        <v>4</v>
      </c>
      <c r="AH47" s="5">
        <v>10</v>
      </c>
      <c r="AI47" s="5">
        <v>4</v>
      </c>
      <c r="AJ47" s="5">
        <v>12</v>
      </c>
      <c r="AK47" s="5">
        <v>3</v>
      </c>
      <c r="AL47" s="5">
        <v>10</v>
      </c>
      <c r="AM47" s="6">
        <v>52</v>
      </c>
      <c r="AN47" s="6">
        <v>25</v>
      </c>
      <c r="AO47" s="2">
        <f t="shared" si="0"/>
        <v>0.90757121103705141</v>
      </c>
      <c r="AP47" s="2">
        <f t="shared" si="0"/>
        <v>0.43633231299858238</v>
      </c>
      <c r="AR47" s="2">
        <f t="shared" si="1"/>
        <v>1.0210526315789474</v>
      </c>
      <c r="AS47" s="2">
        <f t="shared" si="2"/>
        <v>0.10526315789473684</v>
      </c>
      <c r="AT47" s="2">
        <f t="shared" si="3"/>
        <v>0.16842105263157894</v>
      </c>
      <c r="AU47" s="2">
        <f t="shared" si="4"/>
        <v>0.17894736842105263</v>
      </c>
      <c r="AV47" s="2">
        <f t="shared" si="5"/>
        <v>0.18947368421052632</v>
      </c>
      <c r="AW47" s="2">
        <f t="shared" si="6"/>
        <v>0.24210526315789474</v>
      </c>
      <c r="AX47" s="2">
        <f t="shared" si="7"/>
        <v>0.33684210526315789</v>
      </c>
      <c r="AY47" s="2">
        <f t="shared" si="39"/>
        <v>0.3473684210526316</v>
      </c>
      <c r="AZ47" s="2">
        <f t="shared" si="8"/>
        <v>0.37894736842105264</v>
      </c>
      <c r="BA47" s="2">
        <f t="shared" si="9"/>
        <v>0.25263157894736843</v>
      </c>
      <c r="BB47" s="2">
        <f t="shared" si="10"/>
        <v>0.15789473684210525</v>
      </c>
      <c r="BC47" s="2">
        <f t="shared" si="11"/>
        <v>0.35789473684210527</v>
      </c>
      <c r="BD47" s="2">
        <f t="shared" si="12"/>
        <v>0.35789473684210527</v>
      </c>
      <c r="BE47" s="2">
        <f t="shared" si="13"/>
        <v>0.35789473684210527</v>
      </c>
      <c r="BF47" s="2">
        <f t="shared" si="14"/>
        <v>0.35789473684210527</v>
      </c>
      <c r="BG47" s="2">
        <f t="shared" si="15"/>
        <v>6.3157894736842107E-2</v>
      </c>
      <c r="BH47" s="2">
        <f t="shared" si="16"/>
        <v>0.72631578947368425</v>
      </c>
      <c r="BI47" s="2">
        <f t="shared" si="17"/>
        <v>0.22105263157894736</v>
      </c>
      <c r="BJ47" s="2">
        <f t="shared" si="18"/>
        <v>0.3473684210526316</v>
      </c>
      <c r="BK47" s="2">
        <f t="shared" si="19"/>
        <v>0.17894736842105263</v>
      </c>
      <c r="BL47" s="2">
        <f t="shared" si="20"/>
        <v>1.0526315789473684E-2</v>
      </c>
      <c r="BM47" s="2">
        <f t="shared" si="21"/>
        <v>0.17894736842105263</v>
      </c>
      <c r="BN47" s="2">
        <f t="shared" si="22"/>
        <v>0.21052631578947367</v>
      </c>
      <c r="BO47" s="2">
        <f t="shared" si="23"/>
        <v>0.22105263157894736</v>
      </c>
      <c r="BP47" s="2">
        <f t="shared" si="24"/>
        <v>0.35789473684210527</v>
      </c>
      <c r="BQ47" s="2">
        <f t="shared" si="25"/>
        <v>0.15789473684210525</v>
      </c>
      <c r="BR47" s="2">
        <f t="shared" si="26"/>
        <v>0.61052631578947369</v>
      </c>
      <c r="BS47" s="2">
        <f t="shared" si="27"/>
        <v>4.2105263157894736E-2</v>
      </c>
      <c r="BT47" s="2">
        <f t="shared" si="28"/>
        <v>0.10526315789473684</v>
      </c>
      <c r="BU47" s="2">
        <f t="shared" si="29"/>
        <v>4.2105263157894736E-2</v>
      </c>
      <c r="BV47" s="2">
        <f t="shared" si="30"/>
        <v>0.12631578947368421</v>
      </c>
      <c r="BW47" s="2">
        <f t="shared" si="31"/>
        <v>3.1578947368421054E-2</v>
      </c>
      <c r="BX47" s="2">
        <f t="shared" si="32"/>
        <v>0.10526315789473684</v>
      </c>
      <c r="BY47" s="2">
        <v>0.90757121103705141</v>
      </c>
      <c r="BZ47" s="2">
        <v>0.43633231299858238</v>
      </c>
      <c r="CA47" s="2">
        <v>44</v>
      </c>
      <c r="CC47" s="2">
        <f t="shared" si="33"/>
        <v>1.05</v>
      </c>
      <c r="CD47" s="2">
        <f t="shared" si="34"/>
        <v>1.4000000000000001</v>
      </c>
      <c r="CE47" s="2">
        <f t="shared" si="35"/>
        <v>1</v>
      </c>
      <c r="CF47" s="2">
        <f t="shared" si="36"/>
        <v>1</v>
      </c>
      <c r="CG47" s="2">
        <f t="shared" si="37"/>
        <v>0.67368421052631577</v>
      </c>
      <c r="CH47" s="2">
        <f t="shared" si="38"/>
        <v>0.71578947368421053</v>
      </c>
    </row>
    <row r="48" spans="1:86" s="2" customFormat="1" x14ac:dyDescent="0.25">
      <c r="A48" s="11" t="s">
        <v>98</v>
      </c>
      <c r="B48" s="11" t="s">
        <v>101</v>
      </c>
      <c r="C48" s="13" t="s">
        <v>100</v>
      </c>
      <c r="D48" s="2">
        <v>7</v>
      </c>
      <c r="E48" s="3">
        <v>94</v>
      </c>
      <c r="F48" s="3">
        <v>96</v>
      </c>
      <c r="G48" s="3">
        <v>14</v>
      </c>
      <c r="H48" s="3">
        <v>19</v>
      </c>
      <c r="I48" s="3">
        <v>21</v>
      </c>
      <c r="J48" s="3">
        <v>23</v>
      </c>
      <c r="K48" s="3">
        <v>25</v>
      </c>
      <c r="L48" s="3">
        <v>40</v>
      </c>
      <c r="M48" s="3">
        <v>41</v>
      </c>
      <c r="N48" s="3">
        <v>35</v>
      </c>
      <c r="O48" s="3">
        <v>23</v>
      </c>
      <c r="P48" s="3">
        <v>12</v>
      </c>
      <c r="Q48" s="3">
        <v>40</v>
      </c>
      <c r="R48" s="3">
        <v>47</v>
      </c>
      <c r="S48" s="3">
        <v>40</v>
      </c>
      <c r="T48" s="3">
        <v>47</v>
      </c>
      <c r="U48" s="3">
        <v>3</v>
      </c>
      <c r="V48" s="3">
        <v>58</v>
      </c>
      <c r="W48" s="3">
        <v>16</v>
      </c>
      <c r="X48" s="3">
        <v>15</v>
      </c>
      <c r="Y48" s="4">
        <v>14</v>
      </c>
      <c r="Z48" s="4">
        <v>1</v>
      </c>
      <c r="AA48" s="4">
        <v>18</v>
      </c>
      <c r="AB48" s="4">
        <v>16</v>
      </c>
      <c r="AC48" s="4">
        <v>22</v>
      </c>
      <c r="AD48" s="4">
        <v>32</v>
      </c>
      <c r="AE48" s="4">
        <v>18</v>
      </c>
      <c r="AF48" s="5">
        <v>55</v>
      </c>
      <c r="AG48" s="5">
        <v>6</v>
      </c>
      <c r="AH48" s="5">
        <v>10</v>
      </c>
      <c r="AI48" s="5">
        <v>4</v>
      </c>
      <c r="AJ48" s="5">
        <v>10</v>
      </c>
      <c r="AK48" s="5">
        <v>5</v>
      </c>
      <c r="AL48" s="5">
        <v>9</v>
      </c>
      <c r="AM48" s="6">
        <v>46</v>
      </c>
      <c r="AN48" s="6">
        <v>22</v>
      </c>
      <c r="AO48" s="2">
        <f t="shared" si="0"/>
        <v>0.8028514559173916</v>
      </c>
      <c r="AP48" s="2">
        <f t="shared" si="0"/>
        <v>0.38397243543875248</v>
      </c>
      <c r="AR48" s="2">
        <f t="shared" si="1"/>
        <v>1.0212765957446808</v>
      </c>
      <c r="AS48" s="2">
        <f t="shared" si="2"/>
        <v>0.14893617021276595</v>
      </c>
      <c r="AT48" s="2">
        <f t="shared" si="3"/>
        <v>0.20212765957446807</v>
      </c>
      <c r="AU48" s="2">
        <f t="shared" si="4"/>
        <v>0.22340425531914893</v>
      </c>
      <c r="AV48" s="2">
        <f t="shared" si="5"/>
        <v>0.24468085106382978</v>
      </c>
      <c r="AW48" s="2">
        <f t="shared" si="6"/>
        <v>0.26595744680851063</v>
      </c>
      <c r="AX48" s="2">
        <f t="shared" si="7"/>
        <v>0.42553191489361702</v>
      </c>
      <c r="AY48" s="2">
        <f t="shared" si="39"/>
        <v>0.43617021276595747</v>
      </c>
      <c r="AZ48" s="2">
        <f t="shared" si="8"/>
        <v>0.37234042553191488</v>
      </c>
      <c r="BA48" s="2">
        <f t="shared" si="9"/>
        <v>0.24468085106382978</v>
      </c>
      <c r="BB48" s="2">
        <f t="shared" si="10"/>
        <v>0.1276595744680851</v>
      </c>
      <c r="BC48" s="2">
        <f t="shared" si="11"/>
        <v>0.42553191489361702</v>
      </c>
      <c r="BD48" s="2">
        <f t="shared" si="12"/>
        <v>0.5</v>
      </c>
      <c r="BE48" s="2">
        <f t="shared" si="13"/>
        <v>0.42553191489361702</v>
      </c>
      <c r="BF48" s="2">
        <f t="shared" si="14"/>
        <v>0.5</v>
      </c>
      <c r="BG48" s="2">
        <f t="shared" si="15"/>
        <v>3.1914893617021274E-2</v>
      </c>
      <c r="BH48" s="2">
        <f t="shared" si="16"/>
        <v>0.61702127659574468</v>
      </c>
      <c r="BI48" s="2">
        <f t="shared" si="17"/>
        <v>0.1702127659574468</v>
      </c>
      <c r="BJ48" s="2">
        <f t="shared" si="18"/>
        <v>0.15957446808510639</v>
      </c>
      <c r="BK48" s="2">
        <f t="shared" si="19"/>
        <v>0.14893617021276595</v>
      </c>
      <c r="BL48" s="2">
        <f t="shared" si="20"/>
        <v>1.0638297872340425E-2</v>
      </c>
      <c r="BM48" s="2">
        <f t="shared" si="21"/>
        <v>0.19148936170212766</v>
      </c>
      <c r="BN48" s="2">
        <f t="shared" si="22"/>
        <v>0.1702127659574468</v>
      </c>
      <c r="BO48" s="2">
        <f t="shared" si="23"/>
        <v>0.23404255319148937</v>
      </c>
      <c r="BP48" s="2">
        <f t="shared" si="24"/>
        <v>0.34042553191489361</v>
      </c>
      <c r="BQ48" s="2">
        <f t="shared" si="25"/>
        <v>0.19148936170212766</v>
      </c>
      <c r="BR48" s="2">
        <f t="shared" si="26"/>
        <v>0.58510638297872342</v>
      </c>
      <c r="BS48" s="2">
        <f t="shared" si="27"/>
        <v>6.3829787234042548E-2</v>
      </c>
      <c r="BT48" s="2">
        <f t="shared" si="28"/>
        <v>0.10638297872340426</v>
      </c>
      <c r="BU48" s="2">
        <f t="shared" si="29"/>
        <v>4.2553191489361701E-2</v>
      </c>
      <c r="BV48" s="2">
        <f t="shared" si="30"/>
        <v>0.10638297872340426</v>
      </c>
      <c r="BW48" s="2">
        <f t="shared" si="31"/>
        <v>5.3191489361702128E-2</v>
      </c>
      <c r="BX48" s="2">
        <f t="shared" si="32"/>
        <v>9.5744680851063829E-2</v>
      </c>
      <c r="BY48" s="2">
        <v>0.8028514559173916</v>
      </c>
      <c r="BZ48" s="2">
        <v>0.38397243543875248</v>
      </c>
      <c r="CA48" s="2">
        <v>45</v>
      </c>
      <c r="CC48" s="2">
        <f t="shared" si="33"/>
        <v>1.375</v>
      </c>
      <c r="CD48" s="2">
        <f t="shared" si="34"/>
        <v>1.2222222222222223</v>
      </c>
      <c r="CE48" s="2">
        <f t="shared" si="35"/>
        <v>0.85106382978723405</v>
      </c>
      <c r="CF48" s="2">
        <f t="shared" si="36"/>
        <v>0.85106382978723405</v>
      </c>
      <c r="CG48" s="2">
        <f t="shared" si="37"/>
        <v>0.85106382978723405</v>
      </c>
      <c r="CH48" s="2">
        <f t="shared" si="38"/>
        <v>1</v>
      </c>
    </row>
    <row r="49" spans="1:86" s="2" customFormat="1" x14ac:dyDescent="0.25">
      <c r="A49" s="11" t="s">
        <v>98</v>
      </c>
      <c r="B49" s="11" t="s">
        <v>101</v>
      </c>
      <c r="C49" s="13" t="s">
        <v>100</v>
      </c>
      <c r="D49" s="2">
        <v>8</v>
      </c>
      <c r="E49" s="3">
        <v>82</v>
      </c>
      <c r="F49" s="3">
        <v>84</v>
      </c>
      <c r="G49" s="3">
        <v>11</v>
      </c>
      <c r="H49" s="3">
        <v>16</v>
      </c>
      <c r="I49" s="3">
        <v>17</v>
      </c>
      <c r="J49" s="3">
        <v>17</v>
      </c>
      <c r="K49" s="3">
        <v>19</v>
      </c>
      <c r="L49" s="3">
        <v>25</v>
      </c>
      <c r="M49" s="3">
        <v>27</v>
      </c>
      <c r="N49" s="3">
        <v>31</v>
      </c>
      <c r="O49" s="3">
        <v>24</v>
      </c>
      <c r="P49" s="3">
        <v>15</v>
      </c>
      <c r="Q49" s="3">
        <v>32</v>
      </c>
      <c r="R49" s="3">
        <v>18</v>
      </c>
      <c r="S49" s="3">
        <v>32</v>
      </c>
      <c r="T49" s="3">
        <v>18</v>
      </c>
      <c r="U49" s="3">
        <v>3</v>
      </c>
      <c r="V49" s="3">
        <v>47</v>
      </c>
      <c r="W49" s="3">
        <v>19</v>
      </c>
      <c r="X49" s="3">
        <v>8</v>
      </c>
      <c r="Y49" s="4">
        <v>11</v>
      </c>
      <c r="Z49" s="4">
        <v>2</v>
      </c>
      <c r="AA49" s="4">
        <v>26</v>
      </c>
      <c r="AB49" s="4">
        <v>17</v>
      </c>
      <c r="AC49" s="4">
        <v>18</v>
      </c>
      <c r="AD49" s="4">
        <v>23</v>
      </c>
      <c r="AE49" s="4">
        <v>13</v>
      </c>
      <c r="AF49" s="5">
        <v>52</v>
      </c>
      <c r="AG49" s="5">
        <v>6</v>
      </c>
      <c r="AH49" s="5">
        <v>7</v>
      </c>
      <c r="AI49" s="5">
        <v>3</v>
      </c>
      <c r="AJ49" s="5">
        <v>8</v>
      </c>
      <c r="AK49" s="5">
        <v>3</v>
      </c>
      <c r="AL49" s="5">
        <v>7</v>
      </c>
      <c r="AM49" s="6">
        <v>55</v>
      </c>
      <c r="AN49" s="6">
        <v>23</v>
      </c>
      <c r="AO49" s="2">
        <f t="shared" si="0"/>
        <v>0.95993108859688125</v>
      </c>
      <c r="AP49" s="2">
        <f t="shared" si="0"/>
        <v>0.4014257279586958</v>
      </c>
      <c r="AR49" s="2">
        <f t="shared" si="1"/>
        <v>1.024390243902439</v>
      </c>
      <c r="AS49" s="2">
        <f t="shared" si="2"/>
        <v>0.13414634146341464</v>
      </c>
      <c r="AT49" s="2">
        <f t="shared" si="3"/>
        <v>0.1951219512195122</v>
      </c>
      <c r="AU49" s="2">
        <f t="shared" si="4"/>
        <v>0.2073170731707317</v>
      </c>
      <c r="AV49" s="2">
        <f t="shared" si="5"/>
        <v>0.2073170731707317</v>
      </c>
      <c r="AW49" s="2">
        <f t="shared" si="6"/>
        <v>0.23170731707317074</v>
      </c>
      <c r="AX49" s="2">
        <f t="shared" si="7"/>
        <v>0.3048780487804878</v>
      </c>
      <c r="AY49" s="2">
        <f t="shared" si="39"/>
        <v>0.32926829268292684</v>
      </c>
      <c r="AZ49" s="2">
        <f t="shared" si="8"/>
        <v>0.37804878048780488</v>
      </c>
      <c r="BA49" s="2">
        <f t="shared" si="9"/>
        <v>0.29268292682926828</v>
      </c>
      <c r="BB49" s="2">
        <f t="shared" si="10"/>
        <v>0.18292682926829268</v>
      </c>
      <c r="BC49" s="2">
        <f t="shared" si="11"/>
        <v>0.3902439024390244</v>
      </c>
      <c r="BD49" s="2">
        <f t="shared" si="12"/>
        <v>0.21951219512195122</v>
      </c>
      <c r="BE49" s="2">
        <f t="shared" si="13"/>
        <v>0.3902439024390244</v>
      </c>
      <c r="BF49" s="2">
        <f t="shared" si="14"/>
        <v>0.21951219512195122</v>
      </c>
      <c r="BG49" s="2">
        <f t="shared" si="15"/>
        <v>3.6585365853658534E-2</v>
      </c>
      <c r="BH49" s="2">
        <f t="shared" si="16"/>
        <v>0.57317073170731703</v>
      </c>
      <c r="BI49" s="2">
        <f t="shared" si="17"/>
        <v>0.23170731707317074</v>
      </c>
      <c r="BJ49" s="2">
        <f t="shared" si="18"/>
        <v>9.7560975609756101E-2</v>
      </c>
      <c r="BK49" s="2">
        <f t="shared" si="19"/>
        <v>0.13414634146341464</v>
      </c>
      <c r="BL49" s="2">
        <f t="shared" si="20"/>
        <v>2.4390243902439025E-2</v>
      </c>
      <c r="BM49" s="2">
        <f t="shared" si="21"/>
        <v>0.31707317073170732</v>
      </c>
      <c r="BN49" s="2">
        <f t="shared" si="22"/>
        <v>0.2073170731707317</v>
      </c>
      <c r="BO49" s="2">
        <f t="shared" si="23"/>
        <v>0.21951219512195122</v>
      </c>
      <c r="BP49" s="2">
        <f t="shared" si="24"/>
        <v>0.28048780487804881</v>
      </c>
      <c r="BQ49" s="2">
        <f t="shared" si="25"/>
        <v>0.15853658536585366</v>
      </c>
      <c r="BR49" s="2">
        <f t="shared" si="26"/>
        <v>0.63414634146341464</v>
      </c>
      <c r="BS49" s="2">
        <f t="shared" si="27"/>
        <v>7.3170731707317069E-2</v>
      </c>
      <c r="BT49" s="2">
        <f t="shared" si="28"/>
        <v>8.5365853658536592E-2</v>
      </c>
      <c r="BU49" s="2">
        <f t="shared" si="29"/>
        <v>3.6585365853658534E-2</v>
      </c>
      <c r="BV49" s="2">
        <f t="shared" si="30"/>
        <v>9.7560975609756101E-2</v>
      </c>
      <c r="BW49" s="2">
        <f t="shared" si="31"/>
        <v>3.6585365853658534E-2</v>
      </c>
      <c r="BX49" s="2">
        <f t="shared" si="32"/>
        <v>8.5365853658536592E-2</v>
      </c>
      <c r="BY49" s="2">
        <v>0.95993108859688125</v>
      </c>
      <c r="BZ49" s="2">
        <v>0.4014257279586958</v>
      </c>
      <c r="CA49" s="2">
        <v>46</v>
      </c>
      <c r="CC49" s="2">
        <f t="shared" si="33"/>
        <v>1.0588235294117647</v>
      </c>
      <c r="CD49" s="2">
        <f t="shared" si="34"/>
        <v>1.3846153846153846</v>
      </c>
      <c r="CE49" s="2">
        <f t="shared" si="35"/>
        <v>1.7777777777777779</v>
      </c>
      <c r="CF49" s="2">
        <f t="shared" si="36"/>
        <v>1.7777777777777779</v>
      </c>
      <c r="CG49" s="2">
        <f t="shared" si="37"/>
        <v>0.6097560975609756</v>
      </c>
      <c r="CH49" s="2">
        <f t="shared" si="38"/>
        <v>0.43902439024390244</v>
      </c>
    </row>
    <row r="50" spans="1:86" s="2" customFormat="1" x14ac:dyDescent="0.25">
      <c r="A50" s="11" t="s">
        <v>98</v>
      </c>
      <c r="B50" s="11" t="s">
        <v>101</v>
      </c>
      <c r="C50" s="13" t="s">
        <v>100</v>
      </c>
      <c r="D50" s="2">
        <v>9</v>
      </c>
      <c r="E50" s="3">
        <v>90</v>
      </c>
      <c r="F50" s="3">
        <v>94</v>
      </c>
      <c r="G50" s="3">
        <v>9</v>
      </c>
      <c r="H50" s="3">
        <v>16</v>
      </c>
      <c r="I50" s="3">
        <v>17</v>
      </c>
      <c r="J50" s="3">
        <v>18</v>
      </c>
      <c r="K50" s="3">
        <v>19</v>
      </c>
      <c r="L50" s="3">
        <v>31</v>
      </c>
      <c r="M50" s="3">
        <v>34</v>
      </c>
      <c r="N50" s="3">
        <v>29</v>
      </c>
      <c r="O50" s="3">
        <v>24</v>
      </c>
      <c r="P50" s="3">
        <v>12</v>
      </c>
      <c r="Q50" s="3">
        <v>37</v>
      </c>
      <c r="R50" s="3">
        <v>30</v>
      </c>
      <c r="S50" s="3">
        <v>35</v>
      </c>
      <c r="T50" s="3">
        <v>38</v>
      </c>
      <c r="U50" s="3">
        <v>3</v>
      </c>
      <c r="V50" s="3">
        <v>49</v>
      </c>
      <c r="W50" s="3">
        <v>14</v>
      </c>
      <c r="X50" s="3">
        <v>8</v>
      </c>
      <c r="Y50" s="4">
        <v>8</v>
      </c>
      <c r="Z50" s="4">
        <v>2</v>
      </c>
      <c r="AA50" s="4">
        <v>17</v>
      </c>
      <c r="AB50" s="4">
        <v>26</v>
      </c>
      <c r="AC50" s="4">
        <v>26</v>
      </c>
      <c r="AD50" s="4">
        <v>33</v>
      </c>
      <c r="AE50" s="4">
        <v>15</v>
      </c>
      <c r="AF50" s="5">
        <v>54</v>
      </c>
      <c r="AG50" s="5">
        <v>5</v>
      </c>
      <c r="AH50" s="5">
        <v>10</v>
      </c>
      <c r="AI50" s="5">
        <v>5</v>
      </c>
      <c r="AJ50" s="5">
        <v>13</v>
      </c>
      <c r="AK50" s="5">
        <v>4</v>
      </c>
      <c r="AL50" s="5">
        <v>13</v>
      </c>
      <c r="AM50" s="6">
        <v>52</v>
      </c>
      <c r="AN50" s="6">
        <v>24</v>
      </c>
      <c r="AO50" s="2">
        <f t="shared" si="0"/>
        <v>0.90757121103705141</v>
      </c>
      <c r="AP50" s="2">
        <f t="shared" si="0"/>
        <v>0.41887902047863912</v>
      </c>
      <c r="AR50" s="2">
        <f t="shared" si="1"/>
        <v>1.0444444444444445</v>
      </c>
      <c r="AS50" s="2">
        <f t="shared" si="2"/>
        <v>0.1</v>
      </c>
      <c r="AT50" s="2">
        <f t="shared" si="3"/>
        <v>0.17777777777777778</v>
      </c>
      <c r="AU50" s="2">
        <f t="shared" si="4"/>
        <v>0.18888888888888888</v>
      </c>
      <c r="AV50" s="2">
        <f t="shared" si="5"/>
        <v>0.2</v>
      </c>
      <c r="AW50" s="2">
        <f t="shared" si="6"/>
        <v>0.21111111111111111</v>
      </c>
      <c r="AX50" s="2">
        <f t="shared" si="7"/>
        <v>0.34444444444444444</v>
      </c>
      <c r="AY50" s="2">
        <f t="shared" si="39"/>
        <v>0.37777777777777777</v>
      </c>
      <c r="AZ50" s="2">
        <f t="shared" si="8"/>
        <v>0.32222222222222224</v>
      </c>
      <c r="BA50" s="2">
        <f t="shared" si="9"/>
        <v>0.26666666666666666</v>
      </c>
      <c r="BB50" s="2">
        <f t="shared" si="10"/>
        <v>0.13333333333333333</v>
      </c>
      <c r="BC50" s="2">
        <f t="shared" si="11"/>
        <v>0.41111111111111109</v>
      </c>
      <c r="BD50" s="2">
        <f t="shared" si="12"/>
        <v>0.33333333333333331</v>
      </c>
      <c r="BE50" s="2">
        <f t="shared" si="13"/>
        <v>0.3888888888888889</v>
      </c>
      <c r="BF50" s="2">
        <f t="shared" si="14"/>
        <v>0.42222222222222222</v>
      </c>
      <c r="BG50" s="2">
        <f t="shared" si="15"/>
        <v>3.3333333333333333E-2</v>
      </c>
      <c r="BH50" s="2">
        <f t="shared" si="16"/>
        <v>0.5444444444444444</v>
      </c>
      <c r="BI50" s="2">
        <f t="shared" si="17"/>
        <v>0.15555555555555556</v>
      </c>
      <c r="BJ50" s="2">
        <f t="shared" si="18"/>
        <v>8.8888888888888892E-2</v>
      </c>
      <c r="BK50" s="2">
        <f t="shared" si="19"/>
        <v>8.8888888888888892E-2</v>
      </c>
      <c r="BL50" s="2">
        <f t="shared" si="20"/>
        <v>2.2222222222222223E-2</v>
      </c>
      <c r="BM50" s="2">
        <f t="shared" si="21"/>
        <v>0.18888888888888888</v>
      </c>
      <c r="BN50" s="2">
        <f t="shared" si="22"/>
        <v>0.28888888888888886</v>
      </c>
      <c r="BO50" s="2">
        <f t="shared" si="23"/>
        <v>0.28888888888888886</v>
      </c>
      <c r="BP50" s="2">
        <f t="shared" si="24"/>
        <v>0.36666666666666664</v>
      </c>
      <c r="BQ50" s="2">
        <f t="shared" si="25"/>
        <v>0.16666666666666666</v>
      </c>
      <c r="BR50" s="2">
        <f t="shared" si="26"/>
        <v>0.6</v>
      </c>
      <c r="BS50" s="2">
        <f t="shared" si="27"/>
        <v>5.5555555555555552E-2</v>
      </c>
      <c r="BT50" s="2">
        <f t="shared" si="28"/>
        <v>0.1111111111111111</v>
      </c>
      <c r="BU50" s="2">
        <f t="shared" si="29"/>
        <v>5.5555555555555552E-2</v>
      </c>
      <c r="BV50" s="2">
        <f t="shared" si="30"/>
        <v>0.14444444444444443</v>
      </c>
      <c r="BW50" s="2">
        <f t="shared" si="31"/>
        <v>4.4444444444444446E-2</v>
      </c>
      <c r="BX50" s="2">
        <f t="shared" si="32"/>
        <v>0.14444444444444443</v>
      </c>
      <c r="BY50" s="2">
        <v>0.90757121103705141</v>
      </c>
      <c r="BZ50" s="2">
        <v>0.41887902047863912</v>
      </c>
      <c r="CA50" s="2">
        <v>47</v>
      </c>
      <c r="CC50" s="2">
        <f t="shared" si="33"/>
        <v>1</v>
      </c>
      <c r="CD50" s="2">
        <f t="shared" si="34"/>
        <v>1.7333333333333332</v>
      </c>
      <c r="CE50" s="2">
        <f t="shared" si="35"/>
        <v>1.2333333333333334</v>
      </c>
      <c r="CF50" s="2">
        <f t="shared" si="36"/>
        <v>0.92105263157894735</v>
      </c>
      <c r="CG50" s="2">
        <f t="shared" si="37"/>
        <v>0.68888888888888888</v>
      </c>
      <c r="CH50" s="2">
        <f t="shared" si="38"/>
        <v>0.84444444444444444</v>
      </c>
    </row>
    <row r="51" spans="1:86" s="2" customFormat="1" x14ac:dyDescent="0.25">
      <c r="A51" s="11" t="s">
        <v>98</v>
      </c>
      <c r="B51" s="11" t="s">
        <v>101</v>
      </c>
      <c r="C51" s="13" t="s">
        <v>100</v>
      </c>
      <c r="D51" s="2">
        <v>10</v>
      </c>
      <c r="E51" s="3">
        <v>97</v>
      </c>
      <c r="F51" s="3">
        <v>99</v>
      </c>
      <c r="G51" s="3">
        <v>6</v>
      </c>
      <c r="H51" s="3">
        <v>16</v>
      </c>
      <c r="I51" s="3">
        <v>18</v>
      </c>
      <c r="J51" s="3">
        <v>20</v>
      </c>
      <c r="K51" s="3">
        <v>22</v>
      </c>
      <c r="L51" s="3">
        <v>32</v>
      </c>
      <c r="M51" s="3">
        <v>30</v>
      </c>
      <c r="N51" s="3">
        <v>26</v>
      </c>
      <c r="O51" s="3">
        <v>17</v>
      </c>
      <c r="P51" s="3">
        <v>12</v>
      </c>
      <c r="Q51" s="3">
        <v>33</v>
      </c>
      <c r="R51" s="3">
        <v>35</v>
      </c>
      <c r="S51" s="3">
        <v>32</v>
      </c>
      <c r="T51" s="3">
        <v>47</v>
      </c>
      <c r="U51" s="3">
        <v>2</v>
      </c>
      <c r="V51" s="3">
        <v>72</v>
      </c>
      <c r="W51" s="3">
        <v>21</v>
      </c>
      <c r="X51" s="3">
        <v>10</v>
      </c>
      <c r="Y51" s="4">
        <v>12</v>
      </c>
      <c r="Z51" s="4">
        <v>1</v>
      </c>
      <c r="AA51" s="4">
        <v>16</v>
      </c>
      <c r="AB51" s="4">
        <v>21</v>
      </c>
      <c r="AC51" s="4">
        <v>24</v>
      </c>
      <c r="AD51" s="4">
        <v>33</v>
      </c>
      <c r="AE51" s="4">
        <v>13</v>
      </c>
      <c r="AF51" s="5">
        <v>62</v>
      </c>
      <c r="AG51" s="5">
        <v>4</v>
      </c>
      <c r="AH51" s="5">
        <v>14</v>
      </c>
      <c r="AI51" s="5">
        <v>3</v>
      </c>
      <c r="AJ51" s="5">
        <v>18</v>
      </c>
      <c r="AK51" s="5">
        <v>3</v>
      </c>
      <c r="AL51" s="5">
        <v>14</v>
      </c>
      <c r="AM51" s="6">
        <v>45</v>
      </c>
      <c r="AN51" s="6">
        <v>26</v>
      </c>
      <c r="AO51" s="2">
        <f t="shared" si="0"/>
        <v>0.78539816339744828</v>
      </c>
      <c r="AP51" s="2">
        <f t="shared" si="0"/>
        <v>0.4537856055185257</v>
      </c>
      <c r="AR51" s="2">
        <f t="shared" si="1"/>
        <v>1.0206185567010309</v>
      </c>
      <c r="AS51" s="2">
        <f t="shared" si="2"/>
        <v>6.1855670103092786E-2</v>
      </c>
      <c r="AT51" s="2">
        <f t="shared" si="3"/>
        <v>0.16494845360824742</v>
      </c>
      <c r="AU51" s="2">
        <f t="shared" si="4"/>
        <v>0.18556701030927836</v>
      </c>
      <c r="AV51" s="2">
        <f t="shared" si="5"/>
        <v>0.20618556701030927</v>
      </c>
      <c r="AW51" s="2">
        <f t="shared" si="6"/>
        <v>0.22680412371134021</v>
      </c>
      <c r="AX51" s="2">
        <f t="shared" si="7"/>
        <v>0.32989690721649484</v>
      </c>
      <c r="AY51" s="2">
        <f t="shared" si="39"/>
        <v>0.30927835051546393</v>
      </c>
      <c r="AZ51" s="2">
        <f t="shared" si="8"/>
        <v>0.26804123711340205</v>
      </c>
      <c r="BA51" s="2">
        <f t="shared" si="9"/>
        <v>0.17525773195876287</v>
      </c>
      <c r="BB51" s="2">
        <f t="shared" si="10"/>
        <v>0.12371134020618557</v>
      </c>
      <c r="BC51" s="2">
        <f t="shared" si="11"/>
        <v>0.34020618556701032</v>
      </c>
      <c r="BD51" s="2">
        <f t="shared" si="12"/>
        <v>0.36082474226804123</v>
      </c>
      <c r="BE51" s="2">
        <f t="shared" si="13"/>
        <v>0.32989690721649484</v>
      </c>
      <c r="BF51" s="2">
        <f t="shared" si="14"/>
        <v>0.4845360824742268</v>
      </c>
      <c r="BG51" s="2">
        <f t="shared" si="15"/>
        <v>2.0618556701030927E-2</v>
      </c>
      <c r="BH51" s="2">
        <f t="shared" si="16"/>
        <v>0.74226804123711343</v>
      </c>
      <c r="BI51" s="2">
        <f t="shared" si="17"/>
        <v>0.21649484536082475</v>
      </c>
      <c r="BJ51" s="2">
        <f t="shared" si="18"/>
        <v>0.10309278350515463</v>
      </c>
      <c r="BK51" s="2">
        <f t="shared" si="19"/>
        <v>0.12371134020618557</v>
      </c>
      <c r="BL51" s="2">
        <f t="shared" si="20"/>
        <v>1.0309278350515464E-2</v>
      </c>
      <c r="BM51" s="2">
        <f t="shared" si="21"/>
        <v>0.16494845360824742</v>
      </c>
      <c r="BN51" s="2">
        <f t="shared" si="22"/>
        <v>0.21649484536082475</v>
      </c>
      <c r="BO51" s="2">
        <f t="shared" si="23"/>
        <v>0.24742268041237114</v>
      </c>
      <c r="BP51" s="2">
        <f t="shared" si="24"/>
        <v>0.34020618556701032</v>
      </c>
      <c r="BQ51" s="2">
        <f t="shared" si="25"/>
        <v>0.13402061855670103</v>
      </c>
      <c r="BR51" s="2">
        <f t="shared" si="26"/>
        <v>0.63917525773195871</v>
      </c>
      <c r="BS51" s="2">
        <f t="shared" si="27"/>
        <v>4.1237113402061855E-2</v>
      </c>
      <c r="BT51" s="2">
        <f t="shared" si="28"/>
        <v>0.14432989690721648</v>
      </c>
      <c r="BU51" s="2">
        <f t="shared" si="29"/>
        <v>3.0927835051546393E-2</v>
      </c>
      <c r="BV51" s="2">
        <f t="shared" si="30"/>
        <v>0.18556701030927836</v>
      </c>
      <c r="BW51" s="2">
        <f t="shared" si="31"/>
        <v>3.0927835051546393E-2</v>
      </c>
      <c r="BX51" s="2">
        <f t="shared" si="32"/>
        <v>0.14432989690721648</v>
      </c>
      <c r="BY51" s="2">
        <v>0.78539816339744828</v>
      </c>
      <c r="BZ51" s="2">
        <v>0.4537856055185257</v>
      </c>
      <c r="CA51" s="2">
        <v>48</v>
      </c>
      <c r="CC51" s="2">
        <f t="shared" si="33"/>
        <v>1.1428571428571428</v>
      </c>
      <c r="CD51" s="2">
        <f t="shared" si="34"/>
        <v>1.8461538461538463</v>
      </c>
      <c r="CE51" s="2">
        <f t="shared" si="35"/>
        <v>0.94285714285714295</v>
      </c>
      <c r="CF51" s="2">
        <f t="shared" si="36"/>
        <v>0.68085106382978722</v>
      </c>
      <c r="CG51" s="2">
        <f t="shared" si="37"/>
        <v>0.65979381443298968</v>
      </c>
      <c r="CH51" s="2">
        <f t="shared" si="38"/>
        <v>0.96907216494845361</v>
      </c>
    </row>
    <row r="52" spans="1:86" s="2" customFormat="1" x14ac:dyDescent="0.25">
      <c r="A52" s="11" t="s">
        <v>98</v>
      </c>
      <c r="B52" s="11" t="s">
        <v>101</v>
      </c>
      <c r="C52" s="13" t="s">
        <v>100</v>
      </c>
      <c r="D52" s="2">
        <v>11</v>
      </c>
      <c r="E52" s="3">
        <v>96</v>
      </c>
      <c r="F52" s="3">
        <v>99</v>
      </c>
      <c r="G52" s="3">
        <v>11</v>
      </c>
      <c r="H52" s="3">
        <v>19</v>
      </c>
      <c r="I52" s="3">
        <v>21</v>
      </c>
      <c r="J52" s="3">
        <v>21</v>
      </c>
      <c r="K52" s="3">
        <v>26</v>
      </c>
      <c r="L52" s="3">
        <v>33</v>
      </c>
      <c r="M52" s="3">
        <v>35</v>
      </c>
      <c r="N52" s="3">
        <v>24</v>
      </c>
      <c r="O52" s="3">
        <v>15</v>
      </c>
      <c r="P52" s="3">
        <v>10</v>
      </c>
      <c r="Q52" s="3">
        <v>34</v>
      </c>
      <c r="R52" s="3">
        <v>45</v>
      </c>
      <c r="S52" s="3">
        <v>34</v>
      </c>
      <c r="T52" s="3">
        <v>45</v>
      </c>
      <c r="U52" s="3">
        <v>5</v>
      </c>
      <c r="V52" s="3">
        <v>68</v>
      </c>
      <c r="W52" s="3">
        <v>23</v>
      </c>
      <c r="X52" s="3">
        <v>10</v>
      </c>
      <c r="Y52" s="4">
        <v>10</v>
      </c>
      <c r="Z52" s="4">
        <v>2</v>
      </c>
      <c r="AA52" s="4">
        <v>15</v>
      </c>
      <c r="AB52" s="4">
        <v>21</v>
      </c>
      <c r="AC52" s="4">
        <v>21</v>
      </c>
      <c r="AD52" s="4">
        <v>29</v>
      </c>
      <c r="AE52" s="4">
        <v>15</v>
      </c>
      <c r="AF52" s="5">
        <v>62</v>
      </c>
      <c r="AG52" s="5">
        <v>5</v>
      </c>
      <c r="AH52" s="5">
        <v>8</v>
      </c>
      <c r="AI52" s="5">
        <v>4</v>
      </c>
      <c r="AJ52" s="5">
        <v>10</v>
      </c>
      <c r="AK52" s="5">
        <v>3</v>
      </c>
      <c r="AL52" s="5">
        <v>8</v>
      </c>
      <c r="AM52" s="6">
        <v>56</v>
      </c>
      <c r="AN52" s="6">
        <v>16</v>
      </c>
      <c r="AO52" s="2">
        <f t="shared" si="0"/>
        <v>0.97738438111682457</v>
      </c>
      <c r="AP52" s="2">
        <f t="shared" si="0"/>
        <v>0.27925268031909273</v>
      </c>
      <c r="AR52" s="2">
        <f t="shared" si="1"/>
        <v>1.03125</v>
      </c>
      <c r="AS52" s="2">
        <f t="shared" si="2"/>
        <v>0.11458333333333333</v>
      </c>
      <c r="AT52" s="2">
        <f t="shared" si="3"/>
        <v>0.19791666666666666</v>
      </c>
      <c r="AU52" s="2">
        <f t="shared" si="4"/>
        <v>0.21875</v>
      </c>
      <c r="AV52" s="2">
        <f t="shared" si="5"/>
        <v>0.21875</v>
      </c>
      <c r="AW52" s="2">
        <f t="shared" si="6"/>
        <v>0.27083333333333331</v>
      </c>
      <c r="AX52" s="2">
        <f t="shared" si="7"/>
        <v>0.34375</v>
      </c>
      <c r="AY52" s="2">
        <f t="shared" si="39"/>
        <v>0.36458333333333331</v>
      </c>
      <c r="AZ52" s="2">
        <f t="shared" si="8"/>
        <v>0.25</v>
      </c>
      <c r="BA52" s="2">
        <f t="shared" si="9"/>
        <v>0.15625</v>
      </c>
      <c r="BB52" s="2">
        <f t="shared" si="10"/>
        <v>0.10416666666666667</v>
      </c>
      <c r="BC52" s="2">
        <f t="shared" si="11"/>
        <v>0.35416666666666669</v>
      </c>
      <c r="BD52" s="2">
        <f t="shared" si="12"/>
        <v>0.46875</v>
      </c>
      <c r="BE52" s="2">
        <f t="shared" si="13"/>
        <v>0.35416666666666669</v>
      </c>
      <c r="BF52" s="2">
        <f t="shared" si="14"/>
        <v>0.46875</v>
      </c>
      <c r="BG52" s="2">
        <f t="shared" si="15"/>
        <v>5.2083333333333336E-2</v>
      </c>
      <c r="BH52" s="2">
        <f t="shared" si="16"/>
        <v>0.70833333333333337</v>
      </c>
      <c r="BI52" s="2">
        <f t="shared" si="17"/>
        <v>0.23958333333333334</v>
      </c>
      <c r="BJ52" s="2">
        <f t="shared" si="18"/>
        <v>0.10416666666666667</v>
      </c>
      <c r="BK52" s="2">
        <f t="shared" si="19"/>
        <v>0.10416666666666667</v>
      </c>
      <c r="BL52" s="2">
        <f t="shared" si="20"/>
        <v>2.0833333333333332E-2</v>
      </c>
      <c r="BM52" s="2">
        <f t="shared" si="21"/>
        <v>0.15625</v>
      </c>
      <c r="BN52" s="2">
        <f t="shared" si="22"/>
        <v>0.21875</v>
      </c>
      <c r="BO52" s="2">
        <f t="shared" si="23"/>
        <v>0.21875</v>
      </c>
      <c r="BP52" s="2">
        <f t="shared" si="24"/>
        <v>0.30208333333333331</v>
      </c>
      <c r="BQ52" s="2">
        <f t="shared" si="25"/>
        <v>0.15625</v>
      </c>
      <c r="BR52" s="2">
        <f t="shared" si="26"/>
        <v>0.64583333333333337</v>
      </c>
      <c r="BS52" s="2">
        <f t="shared" si="27"/>
        <v>5.2083333333333336E-2</v>
      </c>
      <c r="BT52" s="2">
        <f t="shared" si="28"/>
        <v>8.3333333333333329E-2</v>
      </c>
      <c r="BU52" s="2">
        <f t="shared" si="29"/>
        <v>4.1666666666666664E-2</v>
      </c>
      <c r="BV52" s="2">
        <f t="shared" si="30"/>
        <v>0.10416666666666667</v>
      </c>
      <c r="BW52" s="2">
        <f t="shared" si="31"/>
        <v>3.125E-2</v>
      </c>
      <c r="BX52" s="2">
        <f t="shared" si="32"/>
        <v>8.3333333333333329E-2</v>
      </c>
      <c r="BY52" s="2">
        <v>0.97738438111682457</v>
      </c>
      <c r="BZ52" s="2">
        <v>0.27925268031909273</v>
      </c>
      <c r="CA52" s="2">
        <v>49</v>
      </c>
      <c r="CC52" s="2">
        <f t="shared" si="33"/>
        <v>1</v>
      </c>
      <c r="CD52" s="2">
        <f t="shared" si="34"/>
        <v>1.4</v>
      </c>
      <c r="CE52" s="2">
        <f t="shared" si="35"/>
        <v>0.75555555555555565</v>
      </c>
      <c r="CF52" s="2">
        <f t="shared" si="36"/>
        <v>0.75555555555555565</v>
      </c>
      <c r="CG52" s="2">
        <f t="shared" si="37"/>
        <v>0.6875</v>
      </c>
      <c r="CH52" s="2">
        <f t="shared" si="38"/>
        <v>0.9375</v>
      </c>
    </row>
    <row r="53" spans="1:86" s="2" customFormat="1" ht="15.75" thickBot="1" x14ac:dyDescent="0.3">
      <c r="A53" s="8" t="s">
        <v>98</v>
      </c>
      <c r="B53" s="11" t="s">
        <v>101</v>
      </c>
      <c r="C53" s="13" t="s">
        <v>100</v>
      </c>
      <c r="D53" s="9">
        <v>12</v>
      </c>
      <c r="E53" s="15">
        <v>93</v>
      </c>
      <c r="F53" s="15">
        <v>93</v>
      </c>
      <c r="G53" s="15">
        <v>12</v>
      </c>
      <c r="H53" s="15">
        <v>16</v>
      </c>
      <c r="I53" s="15">
        <v>18</v>
      </c>
      <c r="J53" s="15">
        <v>20</v>
      </c>
      <c r="K53" s="15">
        <v>23</v>
      </c>
      <c r="L53" s="15">
        <v>32</v>
      </c>
      <c r="M53" s="15">
        <v>32</v>
      </c>
      <c r="N53" s="15">
        <v>31</v>
      </c>
      <c r="O53" s="15">
        <v>22</v>
      </c>
      <c r="P53" s="15">
        <v>12</v>
      </c>
      <c r="Q53" s="15">
        <v>34</v>
      </c>
      <c r="R53" s="15">
        <v>41</v>
      </c>
      <c r="S53" s="15">
        <v>34</v>
      </c>
      <c r="T53" s="15">
        <v>41</v>
      </c>
      <c r="U53" s="15">
        <v>3</v>
      </c>
      <c r="V53" s="15">
        <v>74</v>
      </c>
      <c r="W53" s="15">
        <v>18</v>
      </c>
      <c r="X53" s="15">
        <v>9</v>
      </c>
      <c r="Y53" s="4">
        <v>10</v>
      </c>
      <c r="Z53" s="4">
        <v>1</v>
      </c>
      <c r="AA53" s="4">
        <v>20</v>
      </c>
      <c r="AB53" s="4">
        <v>15</v>
      </c>
      <c r="AC53" s="4">
        <v>21</v>
      </c>
      <c r="AD53" s="4">
        <v>30</v>
      </c>
      <c r="AE53" s="4">
        <v>17</v>
      </c>
      <c r="AF53" s="5">
        <v>50</v>
      </c>
      <c r="AG53" s="5">
        <v>6</v>
      </c>
      <c r="AH53" s="5">
        <v>9</v>
      </c>
      <c r="AI53" s="5">
        <v>5</v>
      </c>
      <c r="AJ53" s="5">
        <v>8</v>
      </c>
      <c r="AK53" s="5">
        <v>5</v>
      </c>
      <c r="AL53" s="5">
        <v>7</v>
      </c>
      <c r="AM53" s="6">
        <v>54</v>
      </c>
      <c r="AN53" s="6">
        <v>13</v>
      </c>
      <c r="AO53" s="2">
        <f t="shared" si="0"/>
        <v>0.94247779607693793</v>
      </c>
      <c r="AP53" s="2">
        <f t="shared" si="0"/>
        <v>0.22689280275926285</v>
      </c>
      <c r="AR53" s="2">
        <f t="shared" si="1"/>
        <v>1</v>
      </c>
      <c r="AS53" s="2">
        <f t="shared" si="2"/>
        <v>0.12903225806451613</v>
      </c>
      <c r="AT53" s="2">
        <f t="shared" si="3"/>
        <v>0.17204301075268819</v>
      </c>
      <c r="AU53" s="2">
        <f t="shared" si="4"/>
        <v>0.19354838709677419</v>
      </c>
      <c r="AV53" s="2">
        <f t="shared" si="5"/>
        <v>0.21505376344086022</v>
      </c>
      <c r="AW53" s="2">
        <f t="shared" si="6"/>
        <v>0.24731182795698925</v>
      </c>
      <c r="AX53" s="2">
        <f t="shared" si="7"/>
        <v>0.34408602150537637</v>
      </c>
      <c r="AY53" s="2">
        <f t="shared" si="39"/>
        <v>0.34408602150537637</v>
      </c>
      <c r="AZ53" s="2">
        <f t="shared" si="8"/>
        <v>0.33333333333333331</v>
      </c>
      <c r="BA53" s="2">
        <f t="shared" si="9"/>
        <v>0.23655913978494625</v>
      </c>
      <c r="BB53" s="2">
        <f t="shared" si="10"/>
        <v>0.12903225806451613</v>
      </c>
      <c r="BC53" s="2">
        <f t="shared" si="11"/>
        <v>0.36559139784946237</v>
      </c>
      <c r="BD53" s="2">
        <f t="shared" si="12"/>
        <v>0.44086021505376344</v>
      </c>
      <c r="BE53" s="2">
        <f t="shared" si="13"/>
        <v>0.36559139784946237</v>
      </c>
      <c r="BF53" s="2">
        <f t="shared" si="14"/>
        <v>0.44086021505376344</v>
      </c>
      <c r="BG53" s="2">
        <f t="shared" si="15"/>
        <v>3.2258064516129031E-2</v>
      </c>
      <c r="BH53" s="2">
        <f t="shared" si="16"/>
        <v>0.79569892473118276</v>
      </c>
      <c r="BI53" s="2">
        <f t="shared" si="17"/>
        <v>0.19354838709677419</v>
      </c>
      <c r="BJ53" s="2">
        <f t="shared" si="18"/>
        <v>9.6774193548387094E-2</v>
      </c>
      <c r="BK53" s="2">
        <f t="shared" si="19"/>
        <v>0.10752688172043011</v>
      </c>
      <c r="BL53" s="2">
        <f t="shared" si="20"/>
        <v>1.0752688172043012E-2</v>
      </c>
      <c r="BM53" s="2">
        <f t="shared" si="21"/>
        <v>0.21505376344086022</v>
      </c>
      <c r="BN53" s="2">
        <f t="shared" si="22"/>
        <v>0.16129032258064516</v>
      </c>
      <c r="BO53" s="2">
        <f t="shared" si="23"/>
        <v>0.22580645161290322</v>
      </c>
      <c r="BP53" s="2">
        <f t="shared" si="24"/>
        <v>0.32258064516129031</v>
      </c>
      <c r="BQ53" s="2">
        <f t="shared" si="25"/>
        <v>0.18279569892473119</v>
      </c>
      <c r="BR53" s="2">
        <f t="shared" si="26"/>
        <v>0.5376344086021505</v>
      </c>
      <c r="BS53" s="2">
        <f t="shared" si="27"/>
        <v>6.4516129032258063E-2</v>
      </c>
      <c r="BT53" s="2">
        <f t="shared" si="28"/>
        <v>9.6774193548387094E-2</v>
      </c>
      <c r="BU53" s="2">
        <f t="shared" si="29"/>
        <v>5.3763440860215055E-2</v>
      </c>
      <c r="BV53" s="2">
        <f t="shared" si="30"/>
        <v>8.6021505376344093E-2</v>
      </c>
      <c r="BW53" s="2">
        <f t="shared" si="31"/>
        <v>5.3763440860215055E-2</v>
      </c>
      <c r="BX53" s="2">
        <f t="shared" si="32"/>
        <v>7.5268817204301078E-2</v>
      </c>
      <c r="BY53" s="2">
        <v>0.94247779607693793</v>
      </c>
      <c r="BZ53" s="2">
        <v>0.22689280275926285</v>
      </c>
      <c r="CA53" s="2">
        <v>50</v>
      </c>
      <c r="CC53" s="2">
        <f t="shared" si="33"/>
        <v>1.4</v>
      </c>
      <c r="CD53" s="2">
        <f t="shared" si="34"/>
        <v>1.2352941176470587</v>
      </c>
      <c r="CE53" s="2">
        <f t="shared" si="35"/>
        <v>0.8292682926829269</v>
      </c>
      <c r="CF53" s="2">
        <f t="shared" si="36"/>
        <v>0.8292682926829269</v>
      </c>
      <c r="CG53" s="2">
        <f t="shared" si="37"/>
        <v>0.68817204301075274</v>
      </c>
      <c r="CH53" s="2">
        <f t="shared" si="38"/>
        <v>0.88172043010752688</v>
      </c>
    </row>
    <row r="54" spans="1:86" x14ac:dyDescent="0.25">
      <c r="A54" s="29" t="s">
        <v>102</v>
      </c>
      <c r="B54" s="28" t="s">
        <v>103</v>
      </c>
      <c r="C54" s="2" t="s">
        <v>104</v>
      </c>
      <c r="D54" s="2">
        <v>1</v>
      </c>
      <c r="E54">
        <v>95</v>
      </c>
      <c r="F54">
        <v>98</v>
      </c>
      <c r="G54">
        <v>10</v>
      </c>
      <c r="H54">
        <v>17</v>
      </c>
      <c r="I54">
        <v>20</v>
      </c>
      <c r="J54">
        <v>24</v>
      </c>
      <c r="K54">
        <v>30</v>
      </c>
      <c r="L54">
        <v>40</v>
      </c>
      <c r="M54">
        <v>41</v>
      </c>
      <c r="N54">
        <v>30</v>
      </c>
      <c r="O54">
        <v>21</v>
      </c>
      <c r="P54">
        <v>12</v>
      </c>
      <c r="Q54">
        <v>40</v>
      </c>
      <c r="R54">
        <v>27</v>
      </c>
      <c r="S54">
        <v>41</v>
      </c>
      <c r="T54">
        <v>49</v>
      </c>
      <c r="U54">
        <v>6</v>
      </c>
      <c r="V54">
        <v>68</v>
      </c>
      <c r="W54">
        <v>23</v>
      </c>
      <c r="X54">
        <v>9</v>
      </c>
      <c r="Y54">
        <v>8</v>
      </c>
      <c r="Z54">
        <v>2</v>
      </c>
      <c r="AA54">
        <v>20</v>
      </c>
      <c r="AB54">
        <v>27</v>
      </c>
      <c r="AC54">
        <v>25</v>
      </c>
      <c r="AD54">
        <v>33</v>
      </c>
      <c r="AE54">
        <v>16</v>
      </c>
      <c r="AF54">
        <v>56</v>
      </c>
      <c r="AG54">
        <v>6</v>
      </c>
      <c r="AH54">
        <v>8</v>
      </c>
      <c r="AI54">
        <v>5</v>
      </c>
      <c r="AJ54">
        <v>9</v>
      </c>
      <c r="AK54">
        <v>4</v>
      </c>
      <c r="AL54">
        <v>7</v>
      </c>
      <c r="AM54">
        <v>45</v>
      </c>
      <c r="AN54">
        <v>13</v>
      </c>
      <c r="AO54">
        <v>0.78539816299999998</v>
      </c>
      <c r="AP54">
        <v>0.226892803</v>
      </c>
      <c r="AR54">
        <v>1.0315789470000001</v>
      </c>
      <c r="AS54">
        <v>0.105263158</v>
      </c>
      <c r="AT54">
        <v>0.178947368</v>
      </c>
      <c r="AU54">
        <v>0.21052631599999999</v>
      </c>
      <c r="AV54">
        <v>0.252631579</v>
      </c>
      <c r="AW54">
        <v>0.31578947400000001</v>
      </c>
      <c r="AX54">
        <v>0.42105263199999998</v>
      </c>
      <c r="AY54">
        <v>0.43157894699999999</v>
      </c>
      <c r="AZ54">
        <v>0.31578947400000001</v>
      </c>
      <c r="BA54">
        <v>0.221052632</v>
      </c>
      <c r="BB54">
        <v>0.12631578900000001</v>
      </c>
      <c r="BC54">
        <v>0.42105263199999998</v>
      </c>
      <c r="BD54">
        <v>0.28421052600000002</v>
      </c>
      <c r="BE54">
        <v>0.43157894699999999</v>
      </c>
      <c r="BF54">
        <v>0.51578947399999997</v>
      </c>
      <c r="BG54">
        <v>6.3157895000000006E-2</v>
      </c>
      <c r="BH54">
        <v>0.71578947400000004</v>
      </c>
      <c r="BI54">
        <v>0.24210526299999999</v>
      </c>
      <c r="BJ54">
        <v>9.4736842000000002E-2</v>
      </c>
      <c r="BK54">
        <v>8.4210525999999994E-2</v>
      </c>
      <c r="BL54">
        <v>2.1052632000000002E-2</v>
      </c>
      <c r="BM54">
        <v>0.21052631599999999</v>
      </c>
      <c r="BN54">
        <v>0.28421052600000002</v>
      </c>
      <c r="BO54">
        <v>0.26315789499999998</v>
      </c>
      <c r="BP54">
        <v>0.34736842099999998</v>
      </c>
      <c r="BQ54">
        <v>0.16842105299999999</v>
      </c>
      <c r="BR54">
        <v>0.589473684</v>
      </c>
      <c r="BS54">
        <v>6.3157895000000006E-2</v>
      </c>
      <c r="BT54">
        <v>8.4210525999999994E-2</v>
      </c>
      <c r="BU54">
        <v>5.2631578999999998E-2</v>
      </c>
      <c r="BV54">
        <v>9.4736842000000002E-2</v>
      </c>
      <c r="BW54">
        <v>4.2105262999999997E-2</v>
      </c>
      <c r="BX54">
        <v>7.3684210999999999E-2</v>
      </c>
      <c r="BY54">
        <v>0.78539816299999998</v>
      </c>
      <c r="BZ54">
        <v>0.226892803</v>
      </c>
      <c r="CA54">
        <v>1</v>
      </c>
      <c r="CB54" s="30"/>
      <c r="CC54">
        <v>0.92592592600000001</v>
      </c>
      <c r="CD54">
        <v>1.5625</v>
      </c>
      <c r="CE54">
        <v>1.4814814810000001</v>
      </c>
      <c r="CF54">
        <v>0.836734694</v>
      </c>
      <c r="CG54">
        <v>0.84210526299999999</v>
      </c>
      <c r="CH54">
        <v>1.0315789470000001</v>
      </c>
    </row>
    <row r="55" spans="1:86" x14ac:dyDescent="0.25">
      <c r="A55" s="29" t="s">
        <v>102</v>
      </c>
      <c r="B55" s="28" t="s">
        <v>103</v>
      </c>
      <c r="C55" s="2" t="s">
        <v>104</v>
      </c>
      <c r="D55" s="2">
        <v>2</v>
      </c>
      <c r="E55">
        <v>109</v>
      </c>
      <c r="F55">
        <v>110</v>
      </c>
      <c r="G55">
        <v>11</v>
      </c>
      <c r="H55">
        <v>19</v>
      </c>
      <c r="I55">
        <v>20</v>
      </c>
      <c r="J55">
        <v>26</v>
      </c>
      <c r="K55">
        <v>29</v>
      </c>
      <c r="L55">
        <v>42</v>
      </c>
      <c r="M55">
        <v>43</v>
      </c>
      <c r="N55">
        <v>28</v>
      </c>
      <c r="O55">
        <v>22</v>
      </c>
      <c r="P55">
        <v>13</v>
      </c>
      <c r="Q55">
        <v>44</v>
      </c>
      <c r="R55">
        <v>38</v>
      </c>
      <c r="S55">
        <v>44</v>
      </c>
      <c r="T55">
        <v>58</v>
      </c>
      <c r="U55">
        <v>4</v>
      </c>
      <c r="V55">
        <v>74</v>
      </c>
      <c r="W55">
        <v>24</v>
      </c>
      <c r="X55">
        <v>7</v>
      </c>
      <c r="Y55">
        <v>9</v>
      </c>
      <c r="Z55">
        <v>3</v>
      </c>
      <c r="AA55">
        <v>22</v>
      </c>
      <c r="AB55">
        <v>29</v>
      </c>
      <c r="AC55">
        <v>25</v>
      </c>
      <c r="AD55">
        <v>36</v>
      </c>
      <c r="AE55">
        <v>18</v>
      </c>
      <c r="AF55">
        <v>84</v>
      </c>
      <c r="AG55">
        <v>6</v>
      </c>
      <c r="AH55">
        <v>10</v>
      </c>
      <c r="AI55">
        <v>5</v>
      </c>
      <c r="AJ55">
        <v>10</v>
      </c>
      <c r="AK55">
        <v>5</v>
      </c>
      <c r="AL55">
        <v>8</v>
      </c>
      <c r="AM55">
        <v>42</v>
      </c>
      <c r="AN55">
        <v>7</v>
      </c>
      <c r="AO55">
        <v>0.73303828599999998</v>
      </c>
      <c r="AP55">
        <v>0.12217304800000001</v>
      </c>
      <c r="AR55">
        <v>1.0091743120000001</v>
      </c>
      <c r="AS55">
        <v>0.100917431</v>
      </c>
      <c r="AT55">
        <v>0.17431192700000001</v>
      </c>
      <c r="AU55">
        <v>0.183486239</v>
      </c>
      <c r="AV55">
        <v>0.23853210999999999</v>
      </c>
      <c r="AW55">
        <v>0.26605504600000002</v>
      </c>
      <c r="AX55">
        <v>0.385321101</v>
      </c>
      <c r="AY55">
        <v>0.39449541300000002</v>
      </c>
      <c r="AZ55">
        <v>0.256880734</v>
      </c>
      <c r="BA55">
        <v>0.201834862</v>
      </c>
      <c r="BB55">
        <v>0.119266055</v>
      </c>
      <c r="BC55">
        <v>0.40366972499999998</v>
      </c>
      <c r="BD55">
        <v>0.34862385299999998</v>
      </c>
      <c r="BE55">
        <v>0.40366972499999998</v>
      </c>
      <c r="BF55">
        <v>0.53211009200000003</v>
      </c>
      <c r="BG55">
        <v>3.6697248000000002E-2</v>
      </c>
      <c r="BH55">
        <v>0.67889908300000001</v>
      </c>
      <c r="BI55">
        <v>0.22018348600000001</v>
      </c>
      <c r="BJ55">
        <v>6.4220183E-2</v>
      </c>
      <c r="BK55">
        <v>8.2568806999999994E-2</v>
      </c>
      <c r="BL55">
        <v>2.7522936000000001E-2</v>
      </c>
      <c r="BM55">
        <v>0.201834862</v>
      </c>
      <c r="BN55">
        <v>0.26605504600000002</v>
      </c>
      <c r="BO55">
        <v>0.229357798</v>
      </c>
      <c r="BP55">
        <v>0.330275229</v>
      </c>
      <c r="BQ55">
        <v>0.16513761499999999</v>
      </c>
      <c r="BR55">
        <v>0.770642202</v>
      </c>
      <c r="BS55">
        <v>5.5045872000000003E-2</v>
      </c>
      <c r="BT55">
        <v>9.1743118999999998E-2</v>
      </c>
      <c r="BU55">
        <v>4.5871559999999999E-2</v>
      </c>
      <c r="BV55">
        <v>9.1743118999999998E-2</v>
      </c>
      <c r="BW55">
        <v>4.5871559999999999E-2</v>
      </c>
      <c r="BX55">
        <v>7.3394495000000004E-2</v>
      </c>
      <c r="BY55">
        <v>0.73303828599999998</v>
      </c>
      <c r="BZ55">
        <v>0.12217304800000001</v>
      </c>
      <c r="CA55">
        <v>2</v>
      </c>
      <c r="CB55" s="30"/>
      <c r="CC55">
        <v>0.86206896600000005</v>
      </c>
      <c r="CD55">
        <v>1.388888889</v>
      </c>
      <c r="CE55">
        <v>1.1578947369999999</v>
      </c>
      <c r="CF55">
        <v>0.75862068999999999</v>
      </c>
      <c r="CG55">
        <v>0.770642202</v>
      </c>
      <c r="CH55">
        <v>1.064220183</v>
      </c>
    </row>
    <row r="56" spans="1:86" x14ac:dyDescent="0.25">
      <c r="A56" s="29" t="s">
        <v>102</v>
      </c>
      <c r="B56" s="28" t="s">
        <v>103</v>
      </c>
      <c r="C56" s="2" t="s">
        <v>104</v>
      </c>
      <c r="D56" s="2">
        <v>3</v>
      </c>
      <c r="E56">
        <v>100</v>
      </c>
      <c r="F56">
        <v>103</v>
      </c>
      <c r="G56">
        <v>13</v>
      </c>
      <c r="H56">
        <v>17</v>
      </c>
      <c r="I56">
        <v>19</v>
      </c>
      <c r="J56">
        <v>26</v>
      </c>
      <c r="K56">
        <v>32</v>
      </c>
      <c r="L56">
        <v>38</v>
      </c>
      <c r="M56">
        <v>42</v>
      </c>
      <c r="N56">
        <v>25</v>
      </c>
      <c r="O56">
        <v>17</v>
      </c>
      <c r="P56">
        <v>10</v>
      </c>
      <c r="Q56">
        <v>42</v>
      </c>
      <c r="R56">
        <v>35</v>
      </c>
      <c r="S56">
        <v>39</v>
      </c>
      <c r="T56">
        <v>55</v>
      </c>
      <c r="U56">
        <v>7</v>
      </c>
      <c r="V56">
        <v>73</v>
      </c>
      <c r="W56">
        <v>22</v>
      </c>
      <c r="X56">
        <v>9</v>
      </c>
      <c r="Y56">
        <v>8</v>
      </c>
      <c r="Z56">
        <v>3</v>
      </c>
      <c r="AA56">
        <v>23</v>
      </c>
      <c r="AB56">
        <v>34</v>
      </c>
      <c r="AC56">
        <v>31</v>
      </c>
      <c r="AD56">
        <v>38</v>
      </c>
      <c r="AE56">
        <v>20</v>
      </c>
      <c r="AF56">
        <v>74</v>
      </c>
      <c r="AG56">
        <v>5</v>
      </c>
      <c r="AH56">
        <v>10</v>
      </c>
      <c r="AI56">
        <v>5</v>
      </c>
      <c r="AJ56">
        <v>12</v>
      </c>
      <c r="AK56">
        <v>4</v>
      </c>
      <c r="AL56">
        <v>10</v>
      </c>
      <c r="AM56">
        <v>33</v>
      </c>
      <c r="AN56">
        <v>20</v>
      </c>
      <c r="AO56">
        <v>0.57595865300000004</v>
      </c>
      <c r="AP56">
        <v>0.34906585000000001</v>
      </c>
      <c r="AR56">
        <v>1.03</v>
      </c>
      <c r="AS56">
        <v>0.13</v>
      </c>
      <c r="AT56">
        <v>0.17</v>
      </c>
      <c r="AU56">
        <v>0.19</v>
      </c>
      <c r="AV56">
        <v>0.26</v>
      </c>
      <c r="AW56">
        <v>0.32</v>
      </c>
      <c r="AX56">
        <v>0.38</v>
      </c>
      <c r="AY56">
        <v>0.42</v>
      </c>
      <c r="AZ56">
        <v>0.25</v>
      </c>
      <c r="BA56">
        <v>0.17</v>
      </c>
      <c r="BB56">
        <v>0.1</v>
      </c>
      <c r="BC56">
        <v>0.42</v>
      </c>
      <c r="BD56">
        <v>0.35</v>
      </c>
      <c r="BE56">
        <v>0.39</v>
      </c>
      <c r="BF56">
        <v>0.55000000000000004</v>
      </c>
      <c r="BG56">
        <v>7.0000000000000007E-2</v>
      </c>
      <c r="BH56">
        <v>0.73</v>
      </c>
      <c r="BI56">
        <v>0.22</v>
      </c>
      <c r="BJ56">
        <v>0.09</v>
      </c>
      <c r="BK56">
        <v>0.08</v>
      </c>
      <c r="BL56">
        <v>0.03</v>
      </c>
      <c r="BM56">
        <v>0.23</v>
      </c>
      <c r="BN56">
        <v>0.34</v>
      </c>
      <c r="BO56">
        <v>0.31</v>
      </c>
      <c r="BP56">
        <v>0.38</v>
      </c>
      <c r="BQ56">
        <v>0.2</v>
      </c>
      <c r="BR56">
        <v>0.74</v>
      </c>
      <c r="BS56">
        <v>0.05</v>
      </c>
      <c r="BT56">
        <v>0.1</v>
      </c>
      <c r="BU56">
        <v>0.05</v>
      </c>
      <c r="BV56">
        <v>0.12</v>
      </c>
      <c r="BW56">
        <v>0.04</v>
      </c>
      <c r="BX56">
        <v>0.1</v>
      </c>
      <c r="BY56">
        <v>0.57595865300000004</v>
      </c>
      <c r="BZ56">
        <v>0.34906585000000001</v>
      </c>
      <c r="CA56">
        <v>3</v>
      </c>
      <c r="CB56" s="30"/>
      <c r="CC56">
        <v>0.91176470600000004</v>
      </c>
      <c r="CD56">
        <v>1.55</v>
      </c>
      <c r="CE56">
        <v>1.2</v>
      </c>
      <c r="CF56">
        <v>0.70909090900000005</v>
      </c>
      <c r="CG56">
        <v>0.76</v>
      </c>
      <c r="CH56">
        <v>1.1000000000000001</v>
      </c>
    </row>
    <row r="57" spans="1:86" x14ac:dyDescent="0.25">
      <c r="A57" s="29" t="s">
        <v>102</v>
      </c>
      <c r="B57" s="28" t="s">
        <v>103</v>
      </c>
      <c r="C57" s="2" t="s">
        <v>104</v>
      </c>
      <c r="D57" s="2">
        <v>4</v>
      </c>
      <c r="E57">
        <v>110</v>
      </c>
      <c r="F57">
        <v>112</v>
      </c>
      <c r="G57">
        <v>11</v>
      </c>
      <c r="H57">
        <v>18</v>
      </c>
      <c r="I57">
        <v>20</v>
      </c>
      <c r="J57">
        <v>23</v>
      </c>
      <c r="K57">
        <v>29</v>
      </c>
      <c r="L57">
        <v>38</v>
      </c>
      <c r="M57">
        <v>41</v>
      </c>
      <c r="N57">
        <v>24</v>
      </c>
      <c r="O57">
        <v>14</v>
      </c>
      <c r="P57">
        <v>11</v>
      </c>
      <c r="Q57">
        <v>37</v>
      </c>
      <c r="R57">
        <v>36</v>
      </c>
      <c r="S57">
        <v>39</v>
      </c>
      <c r="T57">
        <v>56</v>
      </c>
      <c r="U57">
        <v>6</v>
      </c>
      <c r="V57">
        <v>80</v>
      </c>
      <c r="W57">
        <v>27</v>
      </c>
      <c r="X57">
        <v>10</v>
      </c>
      <c r="Y57">
        <v>9</v>
      </c>
      <c r="Z57">
        <v>2</v>
      </c>
      <c r="AA57">
        <v>23</v>
      </c>
      <c r="AB57">
        <v>25</v>
      </c>
      <c r="AC57">
        <v>34</v>
      </c>
      <c r="AD57">
        <v>42</v>
      </c>
      <c r="AE57">
        <v>21</v>
      </c>
      <c r="AF57">
        <v>82</v>
      </c>
      <c r="AG57">
        <v>6</v>
      </c>
      <c r="AH57">
        <v>17</v>
      </c>
      <c r="AI57">
        <v>5</v>
      </c>
      <c r="AJ57">
        <v>19</v>
      </c>
      <c r="AK57">
        <v>5</v>
      </c>
      <c r="AL57">
        <v>16</v>
      </c>
      <c r="AM57">
        <v>48</v>
      </c>
      <c r="AN57">
        <v>19</v>
      </c>
      <c r="AO57">
        <v>0.83775804099999995</v>
      </c>
      <c r="AP57">
        <v>0.331612558</v>
      </c>
      <c r="AR57">
        <v>1.018181818</v>
      </c>
      <c r="AS57">
        <v>0.1</v>
      </c>
      <c r="AT57">
        <v>0.16363636400000001</v>
      </c>
      <c r="AU57">
        <v>0.18181818199999999</v>
      </c>
      <c r="AV57">
        <v>0.20909090899999999</v>
      </c>
      <c r="AW57">
        <v>0.26363636400000001</v>
      </c>
      <c r="AX57">
        <v>0.345454545</v>
      </c>
      <c r="AY57">
        <v>0.37272727300000003</v>
      </c>
      <c r="AZ57">
        <v>0.218181818</v>
      </c>
      <c r="BA57">
        <v>0.127272727</v>
      </c>
      <c r="BB57">
        <v>0.1</v>
      </c>
      <c r="BC57">
        <v>0.33636363600000002</v>
      </c>
      <c r="BD57">
        <v>0.32727272699999999</v>
      </c>
      <c r="BE57">
        <v>0.35454545500000001</v>
      </c>
      <c r="BF57">
        <v>0.50909090899999998</v>
      </c>
      <c r="BG57">
        <v>5.4545455E-2</v>
      </c>
      <c r="BH57">
        <v>0.72727272700000001</v>
      </c>
      <c r="BI57">
        <v>0.245454545</v>
      </c>
      <c r="BJ57">
        <v>9.0909090999999997E-2</v>
      </c>
      <c r="BK57">
        <v>8.1818182000000003E-2</v>
      </c>
      <c r="BL57">
        <v>1.8181817999999999E-2</v>
      </c>
      <c r="BM57">
        <v>0.20909090899999999</v>
      </c>
      <c r="BN57">
        <v>0.22727272700000001</v>
      </c>
      <c r="BO57">
        <v>0.30909090900000002</v>
      </c>
      <c r="BP57">
        <v>0.38181818200000001</v>
      </c>
      <c r="BQ57">
        <v>0.190909091</v>
      </c>
      <c r="BR57">
        <v>0.74545454499999997</v>
      </c>
      <c r="BS57">
        <v>5.4545455E-2</v>
      </c>
      <c r="BT57">
        <v>0.154545455</v>
      </c>
      <c r="BU57">
        <v>4.5454544999999999E-2</v>
      </c>
      <c r="BV57">
        <v>0.17272727299999999</v>
      </c>
      <c r="BW57">
        <v>4.5454544999999999E-2</v>
      </c>
      <c r="BX57">
        <v>0.14545454499999999</v>
      </c>
      <c r="BY57">
        <v>0.83775804099999995</v>
      </c>
      <c r="BZ57">
        <v>0.331612558</v>
      </c>
      <c r="CA57">
        <v>4</v>
      </c>
      <c r="CB57" s="30"/>
      <c r="CC57">
        <v>1.36</v>
      </c>
      <c r="CD57">
        <v>1.619047619</v>
      </c>
      <c r="CE57">
        <v>1.0277777779999999</v>
      </c>
      <c r="CF57">
        <v>0.696428571</v>
      </c>
      <c r="CG57">
        <v>0.69090909099999998</v>
      </c>
      <c r="CH57">
        <v>1.018181818</v>
      </c>
    </row>
    <row r="58" spans="1:86" x14ac:dyDescent="0.25">
      <c r="A58" s="29" t="s">
        <v>102</v>
      </c>
      <c r="B58" s="28" t="s">
        <v>103</v>
      </c>
      <c r="C58" s="2" t="s">
        <v>104</v>
      </c>
      <c r="D58" s="2">
        <v>5</v>
      </c>
      <c r="E58">
        <v>99</v>
      </c>
      <c r="F58">
        <v>102</v>
      </c>
      <c r="G58">
        <v>11</v>
      </c>
      <c r="H58">
        <v>16</v>
      </c>
      <c r="I58">
        <v>18</v>
      </c>
      <c r="J58">
        <v>20</v>
      </c>
      <c r="K58">
        <v>26</v>
      </c>
      <c r="L58">
        <v>34</v>
      </c>
      <c r="M58">
        <v>40</v>
      </c>
      <c r="N58">
        <v>30</v>
      </c>
      <c r="O58">
        <v>23</v>
      </c>
      <c r="P58">
        <v>11</v>
      </c>
      <c r="Q58">
        <v>39</v>
      </c>
      <c r="R58">
        <v>21</v>
      </c>
      <c r="S58">
        <v>38</v>
      </c>
      <c r="T58">
        <v>42</v>
      </c>
      <c r="U58">
        <v>7</v>
      </c>
      <c r="V58">
        <v>63</v>
      </c>
      <c r="W58">
        <v>20</v>
      </c>
      <c r="X58">
        <v>8</v>
      </c>
      <c r="Y58">
        <v>8</v>
      </c>
      <c r="Z58">
        <v>2</v>
      </c>
      <c r="AA58">
        <v>21</v>
      </c>
      <c r="AB58">
        <v>24</v>
      </c>
      <c r="AC58">
        <v>29</v>
      </c>
      <c r="AD58">
        <v>32</v>
      </c>
      <c r="AE58">
        <v>18</v>
      </c>
      <c r="AF58">
        <v>60</v>
      </c>
      <c r="AG58">
        <v>6</v>
      </c>
      <c r="AH58">
        <v>12</v>
      </c>
      <c r="AI58">
        <v>5</v>
      </c>
      <c r="AJ58">
        <v>14</v>
      </c>
      <c r="AK58">
        <v>5</v>
      </c>
      <c r="AL58">
        <v>13</v>
      </c>
      <c r="AM58">
        <v>42</v>
      </c>
      <c r="AN58">
        <v>28</v>
      </c>
      <c r="AO58">
        <v>0.73303828599999998</v>
      </c>
      <c r="AP58">
        <v>0.488692191</v>
      </c>
      <c r="AR58">
        <v>1.03030303</v>
      </c>
      <c r="AS58">
        <v>0.111111111</v>
      </c>
      <c r="AT58">
        <v>0.16161616200000001</v>
      </c>
      <c r="AU58">
        <v>0.18181818199999999</v>
      </c>
      <c r="AV58">
        <v>0.20202020200000001</v>
      </c>
      <c r="AW58">
        <v>0.26262626300000003</v>
      </c>
      <c r="AX58">
        <v>0.34343434299999998</v>
      </c>
      <c r="AY58">
        <v>0.40404040400000002</v>
      </c>
      <c r="AZ58">
        <v>0.303030303</v>
      </c>
      <c r="BA58">
        <v>0.23232323199999999</v>
      </c>
      <c r="BB58">
        <v>0.111111111</v>
      </c>
      <c r="BC58">
        <v>0.393939394</v>
      </c>
      <c r="BD58">
        <v>0.212121212</v>
      </c>
      <c r="BE58">
        <v>0.38383838399999998</v>
      </c>
      <c r="BF58">
        <v>0.42424242400000001</v>
      </c>
      <c r="BG58">
        <v>7.0707070999999996E-2</v>
      </c>
      <c r="BH58">
        <v>0.63636363600000001</v>
      </c>
      <c r="BI58">
        <v>0.20202020200000001</v>
      </c>
      <c r="BJ58">
        <v>8.0808081000000004E-2</v>
      </c>
      <c r="BK58">
        <v>8.0808081000000004E-2</v>
      </c>
      <c r="BL58">
        <v>2.0202020000000001E-2</v>
      </c>
      <c r="BM58">
        <v>0.212121212</v>
      </c>
      <c r="BN58">
        <v>0.24242424200000001</v>
      </c>
      <c r="BO58">
        <v>0.29292929299999998</v>
      </c>
      <c r="BP58">
        <v>0.32323232299999999</v>
      </c>
      <c r="BQ58">
        <v>0.18181818199999999</v>
      </c>
      <c r="BR58">
        <v>0.606060606</v>
      </c>
      <c r="BS58">
        <v>6.0606061000000003E-2</v>
      </c>
      <c r="BT58">
        <v>0.12121212100000001</v>
      </c>
      <c r="BU58">
        <v>5.0505051000000002E-2</v>
      </c>
      <c r="BV58">
        <v>0.14141414099999999</v>
      </c>
      <c r="BW58">
        <v>5.0505051000000002E-2</v>
      </c>
      <c r="BX58">
        <v>0.131313131</v>
      </c>
      <c r="BY58">
        <v>0.73303828599999998</v>
      </c>
      <c r="BZ58">
        <v>0.488692191</v>
      </c>
      <c r="CA58">
        <v>5</v>
      </c>
      <c r="CB58" s="30"/>
      <c r="CC58">
        <v>1.2083333329999999</v>
      </c>
      <c r="CD58">
        <v>1.611111111</v>
      </c>
      <c r="CE58">
        <v>1.8571428569999999</v>
      </c>
      <c r="CF58">
        <v>0.90476190499999998</v>
      </c>
      <c r="CG58">
        <v>0.68686868700000003</v>
      </c>
      <c r="CH58">
        <v>0.84848484800000001</v>
      </c>
    </row>
    <row r="59" spans="1:86" x14ac:dyDescent="0.25">
      <c r="A59" s="29" t="s">
        <v>102</v>
      </c>
      <c r="B59" s="28" t="s">
        <v>103</v>
      </c>
      <c r="C59" s="2" t="s">
        <v>104</v>
      </c>
      <c r="D59" s="2">
        <v>6</v>
      </c>
      <c r="E59">
        <v>107</v>
      </c>
      <c r="F59">
        <v>108</v>
      </c>
      <c r="G59">
        <v>11</v>
      </c>
      <c r="H59">
        <v>19</v>
      </c>
      <c r="I59">
        <v>21</v>
      </c>
      <c r="J59">
        <v>24</v>
      </c>
      <c r="K59">
        <v>29</v>
      </c>
      <c r="L59">
        <v>39</v>
      </c>
      <c r="M59">
        <v>41</v>
      </c>
      <c r="N59">
        <v>32</v>
      </c>
      <c r="O59">
        <v>24</v>
      </c>
      <c r="P59">
        <v>12</v>
      </c>
      <c r="Q59">
        <v>44</v>
      </c>
      <c r="R59">
        <v>35</v>
      </c>
      <c r="S59">
        <v>42</v>
      </c>
      <c r="T59">
        <v>56</v>
      </c>
      <c r="U59">
        <v>4.5</v>
      </c>
      <c r="V59">
        <v>79</v>
      </c>
      <c r="W59">
        <v>25</v>
      </c>
      <c r="X59">
        <v>9</v>
      </c>
      <c r="Y59">
        <v>8</v>
      </c>
      <c r="Z59">
        <v>3</v>
      </c>
      <c r="AA59">
        <v>20</v>
      </c>
      <c r="AB59">
        <v>30</v>
      </c>
      <c r="AC59">
        <v>33</v>
      </c>
      <c r="AD59">
        <v>40</v>
      </c>
      <c r="AE59">
        <v>19</v>
      </c>
      <c r="AF59">
        <v>73</v>
      </c>
      <c r="AG59">
        <v>6</v>
      </c>
      <c r="AH59">
        <v>13</v>
      </c>
      <c r="AI59">
        <v>5</v>
      </c>
      <c r="AJ59">
        <v>15</v>
      </c>
      <c r="AK59">
        <v>5</v>
      </c>
      <c r="AL59">
        <v>14</v>
      </c>
      <c r="AM59">
        <v>44</v>
      </c>
      <c r="AN59">
        <v>26</v>
      </c>
      <c r="AO59">
        <v>0.76794487099999997</v>
      </c>
      <c r="AP59">
        <v>0.45378560600000001</v>
      </c>
      <c r="AR59">
        <v>1.0093457939999999</v>
      </c>
      <c r="AS59">
        <v>0.10280373800000001</v>
      </c>
      <c r="AT59">
        <v>0.17757009300000001</v>
      </c>
      <c r="AU59">
        <v>0.19626168199999999</v>
      </c>
      <c r="AV59">
        <v>0.22429906499999999</v>
      </c>
      <c r="AW59">
        <v>0.271028037</v>
      </c>
      <c r="AX59">
        <v>0.36448598100000001</v>
      </c>
      <c r="AY59">
        <v>0.38317757000000002</v>
      </c>
      <c r="AZ59">
        <v>0.299065421</v>
      </c>
      <c r="BA59">
        <v>0.22429906499999999</v>
      </c>
      <c r="BB59">
        <v>0.112149533</v>
      </c>
      <c r="BC59">
        <v>0.41121495299999999</v>
      </c>
      <c r="BD59">
        <v>0.32710280400000002</v>
      </c>
      <c r="BE59">
        <v>0.39252336399999999</v>
      </c>
      <c r="BF59">
        <v>0.52336448599999996</v>
      </c>
      <c r="BG59">
        <v>4.2056074999999998E-2</v>
      </c>
      <c r="BH59">
        <v>0.73831775700000002</v>
      </c>
      <c r="BI59">
        <v>0.23364486000000001</v>
      </c>
      <c r="BJ59">
        <v>8.4112149999999997E-2</v>
      </c>
      <c r="BK59">
        <v>7.4766355000000007E-2</v>
      </c>
      <c r="BL59">
        <v>2.8037382999999999E-2</v>
      </c>
      <c r="BM59">
        <v>0.186915888</v>
      </c>
      <c r="BN59">
        <v>0.28037383199999999</v>
      </c>
      <c r="BO59">
        <v>0.30841121500000002</v>
      </c>
      <c r="BP59">
        <v>0.373831776</v>
      </c>
      <c r="BQ59">
        <v>0.17757009300000001</v>
      </c>
      <c r="BR59">
        <v>0.68224299099999997</v>
      </c>
      <c r="BS59">
        <v>5.6074765999999998E-2</v>
      </c>
      <c r="BT59">
        <v>0.121495327</v>
      </c>
      <c r="BU59">
        <v>4.6728972000000001E-2</v>
      </c>
      <c r="BV59">
        <v>0.14018691599999999</v>
      </c>
      <c r="BW59">
        <v>4.6728972000000001E-2</v>
      </c>
      <c r="BX59">
        <v>0.130841121</v>
      </c>
      <c r="BY59">
        <v>0.76794487099999997</v>
      </c>
      <c r="BZ59">
        <v>0.45378560600000001</v>
      </c>
      <c r="CA59">
        <v>6</v>
      </c>
      <c r="CB59" s="30"/>
      <c r="CC59">
        <v>1.1000000000000001</v>
      </c>
      <c r="CD59">
        <v>1.736842105</v>
      </c>
      <c r="CE59">
        <v>1.2571428570000001</v>
      </c>
      <c r="CF59">
        <v>0.75</v>
      </c>
      <c r="CG59">
        <v>0.728971963</v>
      </c>
      <c r="CH59">
        <v>1.0467289719999999</v>
      </c>
    </row>
    <row r="60" spans="1:86" x14ac:dyDescent="0.25">
      <c r="A60" s="29" t="s">
        <v>102</v>
      </c>
      <c r="B60" s="28" t="s">
        <v>103</v>
      </c>
      <c r="C60" s="2" t="s">
        <v>104</v>
      </c>
      <c r="D60" s="2">
        <v>7</v>
      </c>
      <c r="E60">
        <v>101</v>
      </c>
      <c r="F60">
        <v>103</v>
      </c>
      <c r="G60">
        <v>13</v>
      </c>
      <c r="H60">
        <v>18</v>
      </c>
      <c r="I60">
        <v>19</v>
      </c>
      <c r="J60">
        <v>23</v>
      </c>
      <c r="K60">
        <v>28</v>
      </c>
      <c r="L60">
        <v>38</v>
      </c>
      <c r="M60">
        <v>41</v>
      </c>
      <c r="N60">
        <v>29</v>
      </c>
      <c r="O60">
        <v>26</v>
      </c>
      <c r="P60">
        <v>10</v>
      </c>
      <c r="Q60">
        <v>38</v>
      </c>
      <c r="R60">
        <v>30</v>
      </c>
      <c r="S60">
        <v>39.5</v>
      </c>
      <c r="T60">
        <v>49</v>
      </c>
      <c r="U60">
        <v>6</v>
      </c>
      <c r="V60">
        <v>70</v>
      </c>
      <c r="W60">
        <v>22</v>
      </c>
      <c r="X60">
        <v>4</v>
      </c>
      <c r="Y60">
        <v>9</v>
      </c>
      <c r="Z60">
        <v>2</v>
      </c>
      <c r="AA60">
        <v>25</v>
      </c>
      <c r="AB60">
        <v>16</v>
      </c>
      <c r="AC60">
        <v>28</v>
      </c>
      <c r="AD60">
        <v>35</v>
      </c>
      <c r="AE60">
        <v>20</v>
      </c>
      <c r="AF60">
        <v>67</v>
      </c>
      <c r="AG60">
        <v>6</v>
      </c>
      <c r="AH60">
        <v>14</v>
      </c>
      <c r="AI60">
        <v>5</v>
      </c>
      <c r="AJ60">
        <v>18</v>
      </c>
      <c r="AK60">
        <v>5</v>
      </c>
      <c r="AL60">
        <v>15</v>
      </c>
      <c r="AM60">
        <v>44</v>
      </c>
      <c r="AN60">
        <v>30</v>
      </c>
      <c r="AO60">
        <v>0.76794487099999997</v>
      </c>
      <c r="AP60">
        <v>0.52359877600000004</v>
      </c>
      <c r="AR60">
        <v>1.01980198</v>
      </c>
      <c r="AS60">
        <v>0.12871287100000001</v>
      </c>
      <c r="AT60">
        <v>0.178217822</v>
      </c>
      <c r="AU60">
        <v>0.188118812</v>
      </c>
      <c r="AV60">
        <v>0.22772277199999999</v>
      </c>
      <c r="AW60">
        <v>0.27722772299999998</v>
      </c>
      <c r="AX60">
        <v>0.37623762399999999</v>
      </c>
      <c r="AY60">
        <v>0.40594059399999999</v>
      </c>
      <c r="AZ60">
        <v>0.28712871299999998</v>
      </c>
      <c r="BA60">
        <v>0.25742574299999998</v>
      </c>
      <c r="BB60">
        <v>9.9009900999999997E-2</v>
      </c>
      <c r="BC60">
        <v>0.37623762399999999</v>
      </c>
      <c r="BD60">
        <v>0.29702970299999998</v>
      </c>
      <c r="BE60">
        <v>0.39108910899999999</v>
      </c>
      <c r="BF60">
        <v>0.485148515</v>
      </c>
      <c r="BG60">
        <v>5.9405940999999997E-2</v>
      </c>
      <c r="BH60">
        <v>0.69306930700000002</v>
      </c>
      <c r="BI60">
        <v>0.21782178199999999</v>
      </c>
      <c r="BJ60">
        <v>3.9603960000000001E-2</v>
      </c>
      <c r="BK60">
        <v>8.9108910999999999E-2</v>
      </c>
      <c r="BL60">
        <v>1.980198E-2</v>
      </c>
      <c r="BM60">
        <v>0.24752475199999999</v>
      </c>
      <c r="BN60">
        <v>0.158415842</v>
      </c>
      <c r="BO60">
        <v>0.27722772299999998</v>
      </c>
      <c r="BP60">
        <v>0.34653465300000003</v>
      </c>
      <c r="BQ60">
        <v>0.19801980199999999</v>
      </c>
      <c r="BR60">
        <v>0.66336633700000003</v>
      </c>
      <c r="BS60">
        <v>5.9405940999999997E-2</v>
      </c>
      <c r="BT60">
        <v>0.138613861</v>
      </c>
      <c r="BU60">
        <v>4.9504949999999999E-2</v>
      </c>
      <c r="BV60">
        <v>0.178217822</v>
      </c>
      <c r="BW60">
        <v>4.9504949999999999E-2</v>
      </c>
      <c r="BX60">
        <v>0.148514851</v>
      </c>
      <c r="BY60">
        <v>0.76794487099999997</v>
      </c>
      <c r="BZ60">
        <v>0.52359877600000004</v>
      </c>
      <c r="CA60">
        <v>7</v>
      </c>
      <c r="CB60" s="30"/>
      <c r="CC60">
        <v>1.75</v>
      </c>
      <c r="CD60">
        <v>1.4</v>
      </c>
      <c r="CE60">
        <v>1.266666667</v>
      </c>
      <c r="CF60">
        <v>0.80612244899999996</v>
      </c>
      <c r="CG60">
        <v>0.75247524799999999</v>
      </c>
      <c r="CH60">
        <v>0.97029703</v>
      </c>
    </row>
    <row r="61" spans="1:86" x14ac:dyDescent="0.25">
      <c r="A61" s="29" t="s">
        <v>102</v>
      </c>
      <c r="B61" s="28" t="s">
        <v>103</v>
      </c>
      <c r="C61" s="2" t="s">
        <v>104</v>
      </c>
      <c r="D61" s="2">
        <v>8</v>
      </c>
      <c r="E61">
        <v>104</v>
      </c>
      <c r="F61">
        <v>107</v>
      </c>
      <c r="G61">
        <v>11</v>
      </c>
      <c r="H61">
        <v>16</v>
      </c>
      <c r="I61">
        <v>17</v>
      </c>
      <c r="J61">
        <v>22</v>
      </c>
      <c r="K61">
        <v>26</v>
      </c>
      <c r="L61">
        <v>43</v>
      </c>
      <c r="M61">
        <v>46</v>
      </c>
      <c r="N61">
        <v>36</v>
      </c>
      <c r="O61">
        <v>25</v>
      </c>
      <c r="P61">
        <v>13</v>
      </c>
      <c r="Q61">
        <v>45</v>
      </c>
      <c r="R61">
        <v>40</v>
      </c>
      <c r="S61">
        <v>43</v>
      </c>
      <c r="T61">
        <v>53</v>
      </c>
      <c r="U61">
        <v>5</v>
      </c>
      <c r="V61">
        <v>70</v>
      </c>
      <c r="W61">
        <v>25</v>
      </c>
      <c r="X61">
        <v>12</v>
      </c>
      <c r="Y61">
        <v>9</v>
      </c>
      <c r="Z61">
        <v>3</v>
      </c>
      <c r="AA61">
        <v>19</v>
      </c>
      <c r="AB61">
        <v>28</v>
      </c>
      <c r="AC61">
        <v>33</v>
      </c>
      <c r="AD61">
        <v>40</v>
      </c>
      <c r="AE61">
        <v>21</v>
      </c>
      <c r="AF61">
        <v>64</v>
      </c>
      <c r="AG61">
        <v>7</v>
      </c>
      <c r="AH61">
        <v>11</v>
      </c>
      <c r="AI61">
        <v>5</v>
      </c>
      <c r="AJ61">
        <v>15</v>
      </c>
      <c r="AK61">
        <v>5</v>
      </c>
      <c r="AL61">
        <v>13</v>
      </c>
      <c r="AM61">
        <v>37</v>
      </c>
      <c r="AN61">
        <v>28</v>
      </c>
      <c r="AO61">
        <v>0.64577182300000002</v>
      </c>
      <c r="AP61">
        <v>0.488692191</v>
      </c>
      <c r="AR61">
        <v>1.028846154</v>
      </c>
      <c r="AS61">
        <v>0.10576923100000001</v>
      </c>
      <c r="AT61">
        <v>0.15384615400000001</v>
      </c>
      <c r="AU61">
        <v>0.16346153799999999</v>
      </c>
      <c r="AV61">
        <v>0.21153846200000001</v>
      </c>
      <c r="AW61">
        <v>0.25</v>
      </c>
      <c r="AX61">
        <v>0.41346153800000002</v>
      </c>
      <c r="AY61">
        <v>0.44230769199999997</v>
      </c>
      <c r="AZ61">
        <v>0.34615384599999999</v>
      </c>
      <c r="BA61">
        <v>0.240384615</v>
      </c>
      <c r="BB61">
        <v>0.125</v>
      </c>
      <c r="BC61">
        <v>0.43269230800000003</v>
      </c>
      <c r="BD61">
        <v>0.38461538499999998</v>
      </c>
      <c r="BE61">
        <v>0.41346153800000002</v>
      </c>
      <c r="BF61">
        <v>0.50961538500000003</v>
      </c>
      <c r="BG61">
        <v>4.8076923000000001E-2</v>
      </c>
      <c r="BH61">
        <v>0.67307692299999999</v>
      </c>
      <c r="BI61">
        <v>0.240384615</v>
      </c>
      <c r="BJ61">
        <v>0.115384615</v>
      </c>
      <c r="BK61">
        <v>8.6538461999999997E-2</v>
      </c>
      <c r="BL61">
        <v>2.8846153999999999E-2</v>
      </c>
      <c r="BM61">
        <v>0.182692308</v>
      </c>
      <c r="BN61">
        <v>0.26923076899999998</v>
      </c>
      <c r="BO61">
        <v>0.31730769199999997</v>
      </c>
      <c r="BP61">
        <v>0.38461538499999998</v>
      </c>
      <c r="BQ61">
        <v>0.20192307700000001</v>
      </c>
      <c r="BR61">
        <v>0.61538461499999997</v>
      </c>
      <c r="BS61">
        <v>6.7307692000000002E-2</v>
      </c>
      <c r="BT61">
        <v>0.10576923100000001</v>
      </c>
      <c r="BU61">
        <v>4.8076923000000001E-2</v>
      </c>
      <c r="BV61">
        <v>0.14423076900000001</v>
      </c>
      <c r="BW61">
        <v>4.8076923000000001E-2</v>
      </c>
      <c r="BX61">
        <v>0.125</v>
      </c>
      <c r="BY61">
        <v>0.64577182300000002</v>
      </c>
      <c r="BZ61">
        <v>0.488692191</v>
      </c>
      <c r="CA61">
        <v>8</v>
      </c>
      <c r="CB61" s="30"/>
      <c r="CC61">
        <v>1.178571429</v>
      </c>
      <c r="CD61">
        <v>1.571428571</v>
      </c>
      <c r="CE61">
        <v>1.125</v>
      </c>
      <c r="CF61">
        <v>0.811320755</v>
      </c>
      <c r="CG61">
        <v>0.82692307700000001</v>
      </c>
      <c r="CH61">
        <v>1.019230769</v>
      </c>
    </row>
    <row r="62" spans="1:86" x14ac:dyDescent="0.25">
      <c r="A62" s="29" t="s">
        <v>102</v>
      </c>
      <c r="B62" s="28" t="s">
        <v>103</v>
      </c>
      <c r="C62" s="2" t="s">
        <v>104</v>
      </c>
      <c r="D62" s="2">
        <v>9</v>
      </c>
      <c r="E62">
        <v>104</v>
      </c>
      <c r="F62">
        <v>106</v>
      </c>
      <c r="G62">
        <v>11</v>
      </c>
      <c r="H62">
        <v>16</v>
      </c>
      <c r="I62">
        <v>18</v>
      </c>
      <c r="J62">
        <v>23</v>
      </c>
      <c r="K62">
        <v>29</v>
      </c>
      <c r="L62">
        <v>41</v>
      </c>
      <c r="M62">
        <v>44</v>
      </c>
      <c r="N62">
        <v>28</v>
      </c>
      <c r="O62">
        <v>24</v>
      </c>
      <c r="P62">
        <v>12</v>
      </c>
      <c r="Q62">
        <v>41.5</v>
      </c>
      <c r="R62">
        <v>33</v>
      </c>
      <c r="S62">
        <v>42</v>
      </c>
      <c r="T62">
        <v>53</v>
      </c>
      <c r="U62">
        <v>6</v>
      </c>
      <c r="V62">
        <v>70</v>
      </c>
      <c r="W62">
        <v>16</v>
      </c>
      <c r="X62">
        <v>5</v>
      </c>
      <c r="Y62">
        <v>8</v>
      </c>
      <c r="Z62">
        <v>3</v>
      </c>
      <c r="AA62">
        <v>18</v>
      </c>
      <c r="AB62">
        <v>24</v>
      </c>
      <c r="AC62">
        <v>28</v>
      </c>
      <c r="AD62">
        <v>35</v>
      </c>
      <c r="AE62">
        <v>20</v>
      </c>
      <c r="AF62">
        <v>72</v>
      </c>
      <c r="AG62">
        <v>6</v>
      </c>
      <c r="AH62">
        <v>15</v>
      </c>
      <c r="AI62">
        <v>5</v>
      </c>
      <c r="AJ62">
        <v>17</v>
      </c>
      <c r="AK62">
        <v>5</v>
      </c>
      <c r="AL62">
        <v>13</v>
      </c>
      <c r="AM62">
        <v>36</v>
      </c>
      <c r="AN62">
        <v>30</v>
      </c>
      <c r="AO62">
        <v>0.62831853100000001</v>
      </c>
      <c r="AP62">
        <v>0.52359877600000004</v>
      </c>
      <c r="AR62">
        <v>1.019230769</v>
      </c>
      <c r="AS62">
        <v>0.10576923100000001</v>
      </c>
      <c r="AT62">
        <v>0.15384615400000001</v>
      </c>
      <c r="AU62">
        <v>0.17307692299999999</v>
      </c>
      <c r="AV62">
        <v>0.22115384599999999</v>
      </c>
      <c r="AW62">
        <v>0.27884615400000001</v>
      </c>
      <c r="AX62">
        <v>0.39423076899999998</v>
      </c>
      <c r="AY62">
        <v>0.42307692299999999</v>
      </c>
      <c r="AZ62">
        <v>0.26923076899999998</v>
      </c>
      <c r="BA62">
        <v>0.23076923099999999</v>
      </c>
      <c r="BB62">
        <v>0.115384615</v>
      </c>
      <c r="BC62">
        <v>0.39903846199999998</v>
      </c>
      <c r="BD62">
        <v>0.31730769199999997</v>
      </c>
      <c r="BE62">
        <v>0.40384615400000001</v>
      </c>
      <c r="BF62">
        <v>0.50961538500000003</v>
      </c>
      <c r="BG62">
        <v>5.7692307999999998E-2</v>
      </c>
      <c r="BH62">
        <v>0.67307692299999999</v>
      </c>
      <c r="BI62">
        <v>0.15384615400000001</v>
      </c>
      <c r="BJ62">
        <v>4.8076923000000001E-2</v>
      </c>
      <c r="BK62">
        <v>7.6923077000000006E-2</v>
      </c>
      <c r="BL62">
        <v>2.8846153999999999E-2</v>
      </c>
      <c r="BM62">
        <v>0.17307692299999999</v>
      </c>
      <c r="BN62">
        <v>0.23076923099999999</v>
      </c>
      <c r="BO62">
        <v>0.26923076899999998</v>
      </c>
      <c r="BP62">
        <v>0.33653846199999998</v>
      </c>
      <c r="BQ62">
        <v>0.192307692</v>
      </c>
      <c r="BR62">
        <v>0.69230769199999997</v>
      </c>
      <c r="BS62">
        <v>5.7692307999999998E-2</v>
      </c>
      <c r="BT62">
        <v>0.14423076900000001</v>
      </c>
      <c r="BU62">
        <v>4.8076923000000001E-2</v>
      </c>
      <c r="BV62">
        <v>0.16346153799999999</v>
      </c>
      <c r="BW62">
        <v>4.8076923000000001E-2</v>
      </c>
      <c r="BX62">
        <v>0.125</v>
      </c>
      <c r="BY62">
        <v>0.62831853100000001</v>
      </c>
      <c r="BZ62">
        <v>0.52359877600000004</v>
      </c>
      <c r="CA62">
        <v>9</v>
      </c>
      <c r="CB62" s="30"/>
      <c r="CC62">
        <v>1.1666666670000001</v>
      </c>
      <c r="CD62">
        <v>1.4</v>
      </c>
      <c r="CE62">
        <v>1.257575758</v>
      </c>
      <c r="CF62">
        <v>0.79245283</v>
      </c>
      <c r="CG62">
        <v>0.78846153799999996</v>
      </c>
      <c r="CH62">
        <v>1.019230769</v>
      </c>
    </row>
    <row r="63" spans="1:86" x14ac:dyDescent="0.25">
      <c r="A63" s="11" t="s">
        <v>105</v>
      </c>
      <c r="B63" s="28" t="s">
        <v>103</v>
      </c>
      <c r="C63" s="13" t="s">
        <v>100</v>
      </c>
      <c r="D63" s="2">
        <v>1</v>
      </c>
      <c r="E63" s="3">
        <v>96</v>
      </c>
      <c r="F63" s="3">
        <v>100</v>
      </c>
      <c r="G63" s="3">
        <v>11</v>
      </c>
      <c r="H63" s="3">
        <v>15.5</v>
      </c>
      <c r="I63" s="3">
        <v>16</v>
      </c>
      <c r="J63" s="3">
        <v>19</v>
      </c>
      <c r="K63" s="3">
        <v>22</v>
      </c>
      <c r="L63" s="3">
        <v>27</v>
      </c>
      <c r="M63" s="3">
        <v>29</v>
      </c>
      <c r="N63" s="3">
        <v>35</v>
      </c>
      <c r="O63" s="3">
        <v>25</v>
      </c>
      <c r="P63" s="3">
        <v>10</v>
      </c>
      <c r="Q63" s="3">
        <v>37</v>
      </c>
      <c r="R63" s="3">
        <v>20</v>
      </c>
      <c r="S63" s="3">
        <v>37</v>
      </c>
      <c r="T63" s="3">
        <v>34</v>
      </c>
      <c r="U63" s="3">
        <v>3.5</v>
      </c>
      <c r="V63" s="3">
        <v>64</v>
      </c>
      <c r="W63" s="3">
        <v>20</v>
      </c>
      <c r="X63" s="3">
        <v>11</v>
      </c>
      <c r="Y63" s="4">
        <v>7</v>
      </c>
      <c r="Z63" s="4">
        <v>4</v>
      </c>
      <c r="AA63" s="4">
        <v>22</v>
      </c>
      <c r="AB63" s="4">
        <v>21</v>
      </c>
      <c r="AC63" s="4">
        <v>20</v>
      </c>
      <c r="AD63" s="4">
        <v>27</v>
      </c>
      <c r="AE63" s="4">
        <v>19</v>
      </c>
      <c r="AF63" s="5">
        <v>62</v>
      </c>
      <c r="AG63" s="5">
        <v>5</v>
      </c>
      <c r="AH63" s="5">
        <v>10</v>
      </c>
      <c r="AI63" s="5">
        <v>4</v>
      </c>
      <c r="AJ63" s="5">
        <v>12</v>
      </c>
      <c r="AK63" s="5">
        <v>3</v>
      </c>
      <c r="AL63" s="5">
        <v>9</v>
      </c>
      <c r="AM63" s="6">
        <v>34</v>
      </c>
      <c r="AN63" s="6">
        <v>20</v>
      </c>
      <c r="AO63" s="13">
        <f>RADIANS(34)</f>
        <v>0.59341194567807209</v>
      </c>
      <c r="AP63" s="13">
        <f>RADIANS(20)</f>
        <v>0.3490658503988659</v>
      </c>
      <c r="AQ63" s="13"/>
      <c r="AR63" s="2">
        <v>1.0416666666666667</v>
      </c>
      <c r="AS63" s="2">
        <v>0.11458333333333333</v>
      </c>
      <c r="AT63" s="2">
        <v>0.16145833333333334</v>
      </c>
      <c r="AU63" s="2">
        <v>0.16666666666666666</v>
      </c>
      <c r="AV63" s="2">
        <v>0.19791666666666666</v>
      </c>
      <c r="AW63" s="2">
        <v>0.22916666666666666</v>
      </c>
      <c r="AX63" s="2">
        <v>0.28125</v>
      </c>
      <c r="AY63" s="2">
        <v>0.30208333333333331</v>
      </c>
      <c r="AZ63" s="2">
        <v>0.36458333333333331</v>
      </c>
      <c r="BA63" s="2">
        <v>0.26041666666666669</v>
      </c>
      <c r="BB63" s="2">
        <v>0.10416666666666667</v>
      </c>
      <c r="BC63" s="2">
        <v>0.38541666666666669</v>
      </c>
      <c r="BD63" s="2">
        <v>0.20833333333333334</v>
      </c>
      <c r="BE63" s="2">
        <v>0.38541666666666669</v>
      </c>
      <c r="BF63" s="2">
        <v>0.35416666666666669</v>
      </c>
      <c r="BG63" s="2">
        <v>3.6458333333333336E-2</v>
      </c>
      <c r="BH63" s="2">
        <v>0.66666666666666663</v>
      </c>
      <c r="BI63" s="2">
        <v>0.20833333333333334</v>
      </c>
      <c r="BJ63" s="2">
        <v>0.11458333333333333</v>
      </c>
      <c r="BK63" s="2">
        <v>7.2916666666666671E-2</v>
      </c>
      <c r="BL63" s="2">
        <v>4.1666666666666664E-2</v>
      </c>
      <c r="BM63" s="2">
        <v>0.22916666666666666</v>
      </c>
      <c r="BN63" s="2">
        <v>0.21875</v>
      </c>
      <c r="BO63" s="2">
        <v>0.20833333333333334</v>
      </c>
      <c r="BP63" s="2">
        <v>0.28125</v>
      </c>
      <c r="BQ63" s="2">
        <v>0.19791666666666666</v>
      </c>
      <c r="BR63" s="2">
        <v>0.64583333333333337</v>
      </c>
      <c r="BS63" s="2">
        <v>5.2083333333333336E-2</v>
      </c>
      <c r="BT63" s="2">
        <v>0.10416666666666667</v>
      </c>
      <c r="BU63" s="2">
        <v>4.1666666666666664E-2</v>
      </c>
      <c r="BV63" s="2">
        <v>0.125</v>
      </c>
      <c r="BW63" s="2">
        <v>3.125E-2</v>
      </c>
      <c r="BX63" s="2">
        <v>9.375E-2</v>
      </c>
      <c r="BY63" s="2">
        <v>0.59341194567807209</v>
      </c>
      <c r="BZ63" s="2">
        <v>0.3490658503988659</v>
      </c>
      <c r="CA63" s="2">
        <v>1</v>
      </c>
      <c r="CB63" s="31"/>
      <c r="CC63" s="2">
        <f>(BO63/BN63)</f>
        <v>0.95238095238095244</v>
      </c>
      <c r="CD63" s="2">
        <f>(BO63/BQ63)</f>
        <v>1.0526315789473686</v>
      </c>
      <c r="CE63" s="2">
        <f>(BC63/BD63)</f>
        <v>1.85</v>
      </c>
      <c r="CF63" s="2">
        <f>(BE63/BF63)</f>
        <v>1.088235294117647</v>
      </c>
      <c r="CG63" s="2">
        <f>(AX63/0.5)</f>
        <v>0.5625</v>
      </c>
      <c r="CH63" s="2">
        <f>(BF63/0.5)</f>
        <v>0.70833333333333337</v>
      </c>
    </row>
    <row r="64" spans="1:86" x14ac:dyDescent="0.25">
      <c r="A64" s="11" t="s">
        <v>105</v>
      </c>
      <c r="B64" s="28" t="s">
        <v>103</v>
      </c>
      <c r="C64" s="13" t="s">
        <v>100</v>
      </c>
      <c r="D64" s="2">
        <v>2</v>
      </c>
      <c r="E64" s="3">
        <v>88</v>
      </c>
      <c r="F64" s="3">
        <v>89</v>
      </c>
      <c r="G64" s="3">
        <v>12</v>
      </c>
      <c r="H64" s="3">
        <v>9</v>
      </c>
      <c r="I64" s="3">
        <v>12</v>
      </c>
      <c r="J64" s="3">
        <v>14</v>
      </c>
      <c r="K64" s="3">
        <v>20</v>
      </c>
      <c r="L64" s="3">
        <v>30</v>
      </c>
      <c r="M64" s="3">
        <v>32</v>
      </c>
      <c r="N64" s="3">
        <v>22</v>
      </c>
      <c r="O64" s="3">
        <v>13</v>
      </c>
      <c r="P64" s="3">
        <v>8</v>
      </c>
      <c r="Q64" s="3">
        <v>34</v>
      </c>
      <c r="R64" s="3">
        <v>30</v>
      </c>
      <c r="S64" s="3">
        <v>31</v>
      </c>
      <c r="T64" s="3">
        <v>47</v>
      </c>
      <c r="U64" s="3">
        <v>5</v>
      </c>
      <c r="V64" s="3">
        <v>67</v>
      </c>
      <c r="W64" s="3">
        <v>21</v>
      </c>
      <c r="X64" s="3">
        <v>9</v>
      </c>
      <c r="Y64" s="4">
        <v>6</v>
      </c>
      <c r="Z64" s="4">
        <v>2</v>
      </c>
      <c r="AA64" s="4">
        <v>21</v>
      </c>
      <c r="AB64" s="4">
        <v>16</v>
      </c>
      <c r="AC64" s="4">
        <v>17</v>
      </c>
      <c r="AD64" s="4">
        <v>23</v>
      </c>
      <c r="AE64" s="4">
        <v>15</v>
      </c>
      <c r="AF64" s="5">
        <v>58</v>
      </c>
      <c r="AG64" s="5">
        <v>4</v>
      </c>
      <c r="AH64" s="5">
        <v>8</v>
      </c>
      <c r="AI64" s="5">
        <v>4</v>
      </c>
      <c r="AJ64" s="5">
        <v>11</v>
      </c>
      <c r="AK64" s="5">
        <v>3</v>
      </c>
      <c r="AL64" s="5">
        <v>14</v>
      </c>
      <c r="AM64" s="6">
        <v>35</v>
      </c>
      <c r="AN64" s="6">
        <v>14</v>
      </c>
      <c r="AO64" s="2">
        <f>RADIANS(35)</f>
        <v>0.6108652381980153</v>
      </c>
      <c r="AP64" s="2">
        <f>RADIANS(15)</f>
        <v>0.26179938779914941</v>
      </c>
      <c r="AQ64" s="2" t="s">
        <v>106</v>
      </c>
      <c r="AR64" s="2">
        <v>1.0113636363636365</v>
      </c>
      <c r="AS64" s="2">
        <v>0.13636363636363635</v>
      </c>
      <c r="AT64" s="2">
        <v>0.10227272727272728</v>
      </c>
      <c r="AU64" s="2">
        <v>0.13636363636363635</v>
      </c>
      <c r="AV64" s="2">
        <v>0.15909090909090909</v>
      </c>
      <c r="AW64" s="2">
        <v>0.22727272727272727</v>
      </c>
      <c r="AX64" s="2">
        <v>0.34090909090909088</v>
      </c>
      <c r="AY64" s="2">
        <v>0.36363636363636365</v>
      </c>
      <c r="AZ64" s="2">
        <v>0.25</v>
      </c>
      <c r="BA64" s="2">
        <v>0.14772727272727273</v>
      </c>
      <c r="BB64" s="2">
        <v>9.0909090909090912E-2</v>
      </c>
      <c r="BC64" s="2">
        <v>0.38636363636363635</v>
      </c>
      <c r="BD64" s="2">
        <v>0.34090909090909088</v>
      </c>
      <c r="BE64" s="2">
        <v>0.35227272727272729</v>
      </c>
      <c r="BF64" s="2">
        <v>0.53409090909090906</v>
      </c>
      <c r="BG64" s="2">
        <v>5.6818181818181816E-2</v>
      </c>
      <c r="BH64" s="2">
        <v>0.76136363636363635</v>
      </c>
      <c r="BI64" s="2">
        <v>0.23863636363636365</v>
      </c>
      <c r="BJ64" s="2">
        <v>0.10227272727272728</v>
      </c>
      <c r="BK64" s="2">
        <v>6.8181818181818177E-2</v>
      </c>
      <c r="BL64" s="2">
        <v>2.2727272727272728E-2</v>
      </c>
      <c r="BM64" s="2">
        <v>0.23863636363636365</v>
      </c>
      <c r="BN64" s="2">
        <v>0.18181818181818182</v>
      </c>
      <c r="BO64" s="2">
        <v>0.19318181818181818</v>
      </c>
      <c r="BP64" s="2">
        <v>0.26136363636363635</v>
      </c>
      <c r="BQ64" s="2">
        <v>0.17045454545454544</v>
      </c>
      <c r="BR64" s="2">
        <v>0.65909090909090906</v>
      </c>
      <c r="BS64" s="2">
        <v>4.5454545454545456E-2</v>
      </c>
      <c r="BT64" s="2">
        <v>9.0909090909090912E-2</v>
      </c>
      <c r="BU64" s="2">
        <v>4.5454545454545456E-2</v>
      </c>
      <c r="BV64" s="2">
        <v>0.125</v>
      </c>
      <c r="BW64" s="2">
        <v>3.4090909090909088E-2</v>
      </c>
      <c r="BX64" s="2">
        <v>0.15909090909090909</v>
      </c>
      <c r="BY64" s="2">
        <v>0.6108652381980153</v>
      </c>
      <c r="BZ64" s="2">
        <v>0.26179938779914941</v>
      </c>
      <c r="CA64" s="2">
        <v>2</v>
      </c>
      <c r="CB64" s="31"/>
      <c r="CC64" s="2">
        <f>(BO64/BN64)</f>
        <v>1.0625</v>
      </c>
      <c r="CD64" s="2">
        <f>(BO64/BQ64)</f>
        <v>1.1333333333333333</v>
      </c>
      <c r="CE64" s="2">
        <f>(BC64/BD64)</f>
        <v>1.1333333333333333</v>
      </c>
      <c r="CF64" s="2">
        <f>(BE64/BF64)</f>
        <v>0.65957446808510645</v>
      </c>
      <c r="CG64" s="2">
        <f>(AX64/0.5)</f>
        <v>0.68181818181818177</v>
      </c>
      <c r="CH64" s="2">
        <f>(BF64/0.5)</f>
        <v>1.0681818181818181</v>
      </c>
    </row>
    <row r="65" spans="1:86" x14ac:dyDescent="0.25">
      <c r="A65" s="11" t="s">
        <v>105</v>
      </c>
      <c r="B65" s="28" t="s">
        <v>103</v>
      </c>
      <c r="C65" s="13" t="s">
        <v>100</v>
      </c>
      <c r="D65" s="2">
        <v>3</v>
      </c>
      <c r="E65" s="3">
        <v>94</v>
      </c>
      <c r="F65" s="3">
        <v>95</v>
      </c>
      <c r="G65" s="3">
        <v>10</v>
      </c>
      <c r="H65" s="3">
        <v>14</v>
      </c>
      <c r="I65" s="3">
        <v>18</v>
      </c>
      <c r="J65" s="3">
        <v>17</v>
      </c>
      <c r="K65" s="3">
        <v>24</v>
      </c>
      <c r="L65" s="3">
        <v>33</v>
      </c>
      <c r="M65" s="3">
        <v>34</v>
      </c>
      <c r="N65" s="3">
        <v>25.5</v>
      </c>
      <c r="O65" s="3">
        <v>18</v>
      </c>
      <c r="P65" s="3">
        <v>9</v>
      </c>
      <c r="Q65" s="3">
        <v>33</v>
      </c>
      <c r="R65" s="3">
        <v>30</v>
      </c>
      <c r="S65" s="3">
        <v>33.5</v>
      </c>
      <c r="T65" s="3">
        <v>48</v>
      </c>
      <c r="U65" s="3">
        <v>7</v>
      </c>
      <c r="V65" s="3">
        <v>73</v>
      </c>
      <c r="W65" s="3">
        <v>26</v>
      </c>
      <c r="X65" s="3">
        <v>8</v>
      </c>
      <c r="Y65" s="4">
        <v>9</v>
      </c>
      <c r="Z65" s="4">
        <v>2</v>
      </c>
      <c r="AA65" s="4">
        <v>24</v>
      </c>
      <c r="AB65" s="4">
        <v>15</v>
      </c>
      <c r="AC65" s="4">
        <v>19</v>
      </c>
      <c r="AD65" s="4">
        <v>27</v>
      </c>
      <c r="AE65" s="4">
        <v>18</v>
      </c>
      <c r="AF65" s="5">
        <v>60</v>
      </c>
      <c r="AG65" s="5">
        <v>4.5</v>
      </c>
      <c r="AH65" s="5">
        <v>12</v>
      </c>
      <c r="AI65" s="5">
        <v>4</v>
      </c>
      <c r="AJ65" s="5">
        <v>16</v>
      </c>
      <c r="AK65" s="5">
        <v>3</v>
      </c>
      <c r="AL65" s="5">
        <v>7</v>
      </c>
      <c r="AM65" s="6">
        <v>43</v>
      </c>
      <c r="AN65" s="6">
        <v>21</v>
      </c>
      <c r="AO65" s="2">
        <f>RADIANS(43)</f>
        <v>0.75049157835756175</v>
      </c>
      <c r="AP65" s="2">
        <f>RADIANS(21)</f>
        <v>0.36651914291880922</v>
      </c>
      <c r="AQ65" s="2"/>
      <c r="AR65" s="2">
        <v>1.0106382978723405</v>
      </c>
      <c r="AS65" s="2">
        <v>0.10638297872340426</v>
      </c>
      <c r="AT65" s="2">
        <v>0.14893617021276595</v>
      </c>
      <c r="AU65" s="2">
        <v>0.19148936170212766</v>
      </c>
      <c r="AV65" s="2">
        <v>0.18085106382978725</v>
      </c>
      <c r="AW65" s="2">
        <v>0.25531914893617019</v>
      </c>
      <c r="AX65" s="2">
        <v>0.35106382978723405</v>
      </c>
      <c r="AY65" s="2">
        <v>0.36170212765957449</v>
      </c>
      <c r="AZ65" s="2">
        <v>0.27127659574468083</v>
      </c>
      <c r="BA65" s="2">
        <v>0.19148936170212766</v>
      </c>
      <c r="BB65" s="2">
        <v>9.5744680851063829E-2</v>
      </c>
      <c r="BC65" s="2">
        <v>0.35106382978723405</v>
      </c>
      <c r="BD65" s="2">
        <v>0.31914893617021278</v>
      </c>
      <c r="BE65" s="2">
        <v>0.35638297872340424</v>
      </c>
      <c r="BF65" s="2">
        <v>0.51063829787234039</v>
      </c>
      <c r="BG65" s="2">
        <v>7.4468085106382975E-2</v>
      </c>
      <c r="BH65" s="2">
        <v>0.77659574468085102</v>
      </c>
      <c r="BI65" s="2">
        <v>0.27659574468085107</v>
      </c>
      <c r="BJ65" s="2">
        <v>8.5106382978723402E-2</v>
      </c>
      <c r="BK65" s="2">
        <v>9.5744680851063829E-2</v>
      </c>
      <c r="BL65" s="2">
        <v>2.1276595744680851E-2</v>
      </c>
      <c r="BM65" s="2">
        <v>0.25531914893617019</v>
      </c>
      <c r="BN65" s="2">
        <v>0.15957446808510639</v>
      </c>
      <c r="BO65" s="2">
        <v>0.20212765957446807</v>
      </c>
      <c r="BP65" s="2">
        <v>0.28723404255319152</v>
      </c>
      <c r="BQ65" s="2">
        <v>0.19148936170212766</v>
      </c>
      <c r="BR65" s="2">
        <v>0.63829787234042556</v>
      </c>
      <c r="BS65" s="2">
        <v>4.7872340425531915E-2</v>
      </c>
      <c r="BT65" s="2">
        <v>0.1276595744680851</v>
      </c>
      <c r="BU65" s="2">
        <v>4.2553191489361701E-2</v>
      </c>
      <c r="BV65" s="2">
        <v>0.1702127659574468</v>
      </c>
      <c r="BW65" s="2">
        <v>3.1914893617021274E-2</v>
      </c>
      <c r="BX65" s="2">
        <v>7.4468085106382975E-2</v>
      </c>
      <c r="BY65" s="2">
        <v>0.75049157835756175</v>
      </c>
      <c r="BZ65" s="2">
        <v>0.36651914291880922</v>
      </c>
      <c r="CA65" s="2">
        <v>3</v>
      </c>
      <c r="CB65" s="31"/>
      <c r="CC65" s="2">
        <f>(BO65/BN65)</f>
        <v>1.2666666666666666</v>
      </c>
      <c r="CD65" s="2">
        <f>(BO65/BQ65)</f>
        <v>1.0555555555555556</v>
      </c>
      <c r="CE65" s="2">
        <f>(BC65/BD65)</f>
        <v>1.0999999999999999</v>
      </c>
      <c r="CF65" s="2">
        <f>(BE65/BF65)</f>
        <v>0.69791666666666674</v>
      </c>
      <c r="CG65" s="2">
        <f>(AX65/0.5)</f>
        <v>0.7021276595744681</v>
      </c>
      <c r="CH65" s="2">
        <f>(BF65/0.5)</f>
        <v>1.0212765957446808</v>
      </c>
    </row>
    <row r="66" spans="1:86" x14ac:dyDescent="0.25">
      <c r="A66" s="11" t="s">
        <v>105</v>
      </c>
      <c r="B66" s="28" t="s">
        <v>103</v>
      </c>
      <c r="C66" s="13" t="s">
        <v>100</v>
      </c>
      <c r="D66" s="2">
        <v>4</v>
      </c>
      <c r="E66" s="3">
        <v>96</v>
      </c>
      <c r="F66" s="3">
        <v>98</v>
      </c>
      <c r="G66" s="3">
        <v>14</v>
      </c>
      <c r="H66" s="3">
        <v>16</v>
      </c>
      <c r="I66" s="3">
        <v>18</v>
      </c>
      <c r="J66" s="3">
        <v>21</v>
      </c>
      <c r="K66" s="3">
        <v>24</v>
      </c>
      <c r="L66" s="3">
        <v>33</v>
      </c>
      <c r="M66" s="3">
        <v>33</v>
      </c>
      <c r="N66" s="3">
        <v>25</v>
      </c>
      <c r="O66" s="3">
        <v>17</v>
      </c>
      <c r="P66" s="3">
        <v>12</v>
      </c>
      <c r="Q66" s="3">
        <v>35</v>
      </c>
      <c r="R66" s="3">
        <v>34</v>
      </c>
      <c r="S66" s="3">
        <v>34</v>
      </c>
      <c r="T66" s="3">
        <v>51</v>
      </c>
      <c r="U66" s="3">
        <v>5</v>
      </c>
      <c r="V66" s="3">
        <v>76</v>
      </c>
      <c r="W66" s="3">
        <v>21</v>
      </c>
      <c r="X66" s="3">
        <v>8</v>
      </c>
      <c r="Y66" s="4">
        <v>5</v>
      </c>
      <c r="Z66" s="4">
        <v>3</v>
      </c>
      <c r="AA66" s="4">
        <v>19</v>
      </c>
      <c r="AB66" s="4">
        <v>22</v>
      </c>
      <c r="AC66" s="4">
        <v>27</v>
      </c>
      <c r="AD66" s="4">
        <v>32</v>
      </c>
      <c r="AE66" s="4">
        <v>16</v>
      </c>
      <c r="AF66" s="5">
        <v>62</v>
      </c>
      <c r="AG66" s="5">
        <v>5</v>
      </c>
      <c r="AH66" s="5">
        <v>11</v>
      </c>
      <c r="AI66" s="5">
        <v>4</v>
      </c>
      <c r="AJ66" s="5">
        <v>11</v>
      </c>
      <c r="AK66" s="5">
        <v>4</v>
      </c>
      <c r="AL66" s="5">
        <v>11</v>
      </c>
      <c r="AM66" s="6">
        <v>32</v>
      </c>
      <c r="AN66" s="6">
        <v>13</v>
      </c>
      <c r="AO66" s="2">
        <f>RADIANS(32)</f>
        <v>0.55850536063818546</v>
      </c>
      <c r="AP66" s="2">
        <f>RADIANS(13)</f>
        <v>0.22689280275926285</v>
      </c>
      <c r="AQ66" s="2"/>
      <c r="AR66" s="2">
        <v>1.0208333333333333</v>
      </c>
      <c r="AS66" s="2">
        <v>0.14583333333333334</v>
      </c>
      <c r="AT66" s="2">
        <v>0.16666666666666666</v>
      </c>
      <c r="AU66" s="2">
        <v>0.1875</v>
      </c>
      <c r="AV66" s="2">
        <v>0.21875</v>
      </c>
      <c r="AW66" s="2">
        <v>0.25</v>
      </c>
      <c r="AX66" s="2">
        <v>0.34375</v>
      </c>
      <c r="AY66" s="2">
        <v>0.34375</v>
      </c>
      <c r="AZ66" s="2">
        <v>0.26041666666666669</v>
      </c>
      <c r="BA66" s="2">
        <v>0.17708333333333334</v>
      </c>
      <c r="BB66" s="2">
        <v>0.125</v>
      </c>
      <c r="BC66" s="2">
        <v>0.36458333333333331</v>
      </c>
      <c r="BD66" s="2">
        <v>0.35416666666666669</v>
      </c>
      <c r="BE66" s="2">
        <v>0.35416666666666669</v>
      </c>
      <c r="BF66" s="2">
        <v>0.53125</v>
      </c>
      <c r="BG66" s="2">
        <v>5.2083333333333336E-2</v>
      </c>
      <c r="BH66" s="2">
        <v>0.79166666666666663</v>
      </c>
      <c r="BI66" s="2">
        <v>0.21875</v>
      </c>
      <c r="BJ66" s="2">
        <v>8.3333333333333329E-2</v>
      </c>
      <c r="BK66" s="2">
        <v>5.2083333333333336E-2</v>
      </c>
      <c r="BL66" s="2">
        <v>3.125E-2</v>
      </c>
      <c r="BM66" s="2">
        <v>0.19791666666666666</v>
      </c>
      <c r="BN66" s="2">
        <v>0.22916666666666666</v>
      </c>
      <c r="BO66" s="2">
        <v>0.28125</v>
      </c>
      <c r="BP66" s="2">
        <v>0.33333333333333331</v>
      </c>
      <c r="BQ66" s="2">
        <v>0.16666666666666666</v>
      </c>
      <c r="BR66" s="2">
        <v>0.64583333333333337</v>
      </c>
      <c r="BS66" s="2">
        <v>5.2083333333333336E-2</v>
      </c>
      <c r="BT66" s="2">
        <v>0.11458333333333333</v>
      </c>
      <c r="BU66" s="2">
        <v>4.1666666666666664E-2</v>
      </c>
      <c r="BV66" s="2">
        <v>0.11458333333333333</v>
      </c>
      <c r="BW66" s="2">
        <v>4.1666666666666664E-2</v>
      </c>
      <c r="BX66" s="2">
        <v>0.11458333333333333</v>
      </c>
      <c r="BY66" s="2">
        <v>0.55850536063818546</v>
      </c>
      <c r="BZ66" s="2">
        <v>0.22689280275926285</v>
      </c>
      <c r="CA66" s="2">
        <v>4</v>
      </c>
      <c r="CB66" s="31"/>
      <c r="CC66" s="2">
        <f>(BO66/BN66)</f>
        <v>1.2272727272727273</v>
      </c>
      <c r="CD66" s="2">
        <f>(BO66/BQ66)</f>
        <v>1.6875</v>
      </c>
      <c r="CE66" s="2">
        <f>(BC66/BD66)</f>
        <v>1.0294117647058822</v>
      </c>
      <c r="CF66" s="2">
        <f>(BE66/BF66)</f>
        <v>0.66666666666666674</v>
      </c>
      <c r="CG66" s="2">
        <f>(AX66/0.5)</f>
        <v>0.6875</v>
      </c>
      <c r="CH66" s="2">
        <f>(BF66/0.5)</f>
        <v>1.0625</v>
      </c>
    </row>
    <row r="67" spans="1:86" x14ac:dyDescent="0.25">
      <c r="A67" s="11" t="s">
        <v>105</v>
      </c>
      <c r="B67" s="28" t="s">
        <v>103</v>
      </c>
      <c r="C67" s="13" t="s">
        <v>100</v>
      </c>
      <c r="D67" s="2">
        <v>5</v>
      </c>
      <c r="E67" s="3">
        <v>88</v>
      </c>
      <c r="F67" s="3">
        <v>90</v>
      </c>
      <c r="G67" s="3">
        <v>10</v>
      </c>
      <c r="H67" s="3">
        <v>13</v>
      </c>
      <c r="I67" s="3">
        <v>15</v>
      </c>
      <c r="J67" s="3">
        <v>17</v>
      </c>
      <c r="K67" s="3">
        <v>21</v>
      </c>
      <c r="L67" s="3">
        <v>29</v>
      </c>
      <c r="M67" s="3">
        <v>30</v>
      </c>
      <c r="N67" s="3">
        <v>25</v>
      </c>
      <c r="O67" s="3">
        <v>19</v>
      </c>
      <c r="P67" s="3">
        <v>10</v>
      </c>
      <c r="Q67" s="3">
        <v>30</v>
      </c>
      <c r="R67" s="3">
        <v>27</v>
      </c>
      <c r="S67" s="3">
        <v>31</v>
      </c>
      <c r="T67" s="3">
        <v>39</v>
      </c>
      <c r="U67" s="3">
        <v>6</v>
      </c>
      <c r="V67" s="3">
        <v>64</v>
      </c>
      <c r="W67" s="3">
        <v>21</v>
      </c>
      <c r="X67" s="3">
        <v>6.5</v>
      </c>
      <c r="Y67" s="4">
        <v>8</v>
      </c>
      <c r="Z67" s="4">
        <v>1.5</v>
      </c>
      <c r="AA67" s="4">
        <v>23</v>
      </c>
      <c r="AB67" s="4">
        <v>13</v>
      </c>
      <c r="AC67" s="4">
        <v>18</v>
      </c>
      <c r="AD67" s="4">
        <v>28</v>
      </c>
      <c r="AE67" s="4">
        <v>17</v>
      </c>
      <c r="AF67" s="5">
        <v>53</v>
      </c>
      <c r="AG67" s="5">
        <v>6</v>
      </c>
      <c r="AH67" s="5">
        <v>8</v>
      </c>
      <c r="AI67" s="5">
        <v>4</v>
      </c>
      <c r="AJ67" s="5">
        <v>8</v>
      </c>
      <c r="AK67" s="5">
        <v>3</v>
      </c>
      <c r="AL67" s="5">
        <v>7</v>
      </c>
      <c r="AM67" s="6">
        <v>53</v>
      </c>
      <c r="AN67" s="6">
        <v>15</v>
      </c>
      <c r="AO67" s="2">
        <f>RADIANS(53)</f>
        <v>0.92502450355699462</v>
      </c>
      <c r="AP67" s="2">
        <f>RADIANS(15)</f>
        <v>0.26179938779914941</v>
      </c>
      <c r="AQ67" s="2"/>
      <c r="AR67" s="2">
        <v>1.0227272727272727</v>
      </c>
      <c r="AS67" s="2">
        <v>0.11363636363636363</v>
      </c>
      <c r="AT67" s="2">
        <v>0.14772727272727273</v>
      </c>
      <c r="AU67" s="2">
        <v>0.17045454545454544</v>
      </c>
      <c r="AV67" s="2">
        <v>0.19318181818181818</v>
      </c>
      <c r="AW67" s="2">
        <v>0.23863636363636365</v>
      </c>
      <c r="AX67" s="2">
        <v>0.32954545454545453</v>
      </c>
      <c r="AY67" s="2">
        <v>0.34090909090909088</v>
      </c>
      <c r="AZ67" s="2">
        <v>0.28409090909090912</v>
      </c>
      <c r="BA67" s="2">
        <v>0.21590909090909091</v>
      </c>
      <c r="BB67" s="2">
        <v>0.11363636363636363</v>
      </c>
      <c r="BC67" s="2">
        <v>0.34090909090909088</v>
      </c>
      <c r="BD67" s="2">
        <v>0.30681818181818182</v>
      </c>
      <c r="BE67" s="2">
        <v>0.35227272727272729</v>
      </c>
      <c r="BF67" s="2">
        <v>0.44318181818181818</v>
      </c>
      <c r="BG67" s="2">
        <v>6.8181818181818177E-2</v>
      </c>
      <c r="BH67" s="2">
        <v>0.72727272727272729</v>
      </c>
      <c r="BI67" s="2">
        <v>0.23863636363636365</v>
      </c>
      <c r="BJ67" s="2">
        <v>7.3863636363636367E-2</v>
      </c>
      <c r="BK67" s="2">
        <v>9.0909090909090912E-2</v>
      </c>
      <c r="BL67" s="2">
        <v>1.7045454545454544E-2</v>
      </c>
      <c r="BM67" s="2">
        <v>0.26136363636363635</v>
      </c>
      <c r="BN67" s="2">
        <v>0.14772727272727273</v>
      </c>
      <c r="BO67" s="2">
        <v>0.20454545454545456</v>
      </c>
      <c r="BP67" s="2">
        <v>0.31818181818181818</v>
      </c>
      <c r="BQ67" s="2">
        <v>0.19318181818181818</v>
      </c>
      <c r="BR67" s="2">
        <v>0.60227272727272729</v>
      </c>
      <c r="BS67" s="2">
        <v>6.8181818181818177E-2</v>
      </c>
      <c r="BT67" s="2">
        <v>9.0909090909090912E-2</v>
      </c>
      <c r="BU67" s="2">
        <v>4.5454545454545456E-2</v>
      </c>
      <c r="BV67" s="2">
        <v>9.0909090909090912E-2</v>
      </c>
      <c r="BW67" s="2">
        <v>3.4090909090909088E-2</v>
      </c>
      <c r="BX67" s="2">
        <v>7.9545454545454544E-2</v>
      </c>
      <c r="BY67" s="2">
        <v>0.92502450355699462</v>
      </c>
      <c r="BZ67" s="2">
        <v>0.26179938779914941</v>
      </c>
      <c r="CA67" s="2">
        <v>5</v>
      </c>
      <c r="CB67" s="31"/>
      <c r="CC67" s="2">
        <f>(BO67/BN67)</f>
        <v>1.3846153846153846</v>
      </c>
      <c r="CD67" s="2">
        <f>(BO67/BQ67)</f>
        <v>1.0588235294117647</v>
      </c>
      <c r="CE67" s="2">
        <f>(BC67/BD67)</f>
        <v>1.1111111111111109</v>
      </c>
      <c r="CF67" s="2">
        <f>(BE67/BF67)</f>
        <v>0.79487179487179493</v>
      </c>
      <c r="CG67" s="2">
        <f>(AX67/0.5)</f>
        <v>0.65909090909090906</v>
      </c>
      <c r="CH67" s="2">
        <f>(BF67/0.5)</f>
        <v>0.88636363636363635</v>
      </c>
    </row>
    <row r="68" spans="1:86" x14ac:dyDescent="0.25">
      <c r="A68" s="32" t="s">
        <v>107</v>
      </c>
      <c r="B68" s="32"/>
      <c r="C68" s="13" t="s">
        <v>100</v>
      </c>
      <c r="D68" s="2">
        <v>1</v>
      </c>
      <c r="E68">
        <v>105</v>
      </c>
      <c r="F68">
        <v>107</v>
      </c>
      <c r="G68">
        <v>13</v>
      </c>
      <c r="H68">
        <v>18</v>
      </c>
      <c r="I68">
        <v>20</v>
      </c>
      <c r="J68">
        <v>23</v>
      </c>
      <c r="K68">
        <v>27</v>
      </c>
      <c r="L68">
        <v>43</v>
      </c>
      <c r="M68">
        <v>48</v>
      </c>
      <c r="N68">
        <v>28</v>
      </c>
      <c r="O68">
        <v>21</v>
      </c>
      <c r="P68">
        <v>13</v>
      </c>
      <c r="Q68">
        <v>43</v>
      </c>
      <c r="R68">
        <v>44</v>
      </c>
      <c r="S68">
        <v>48</v>
      </c>
      <c r="T68">
        <v>54</v>
      </c>
      <c r="U68">
        <v>5.5</v>
      </c>
      <c r="V68">
        <v>67</v>
      </c>
      <c r="W68">
        <v>21.5</v>
      </c>
      <c r="X68">
        <v>9</v>
      </c>
      <c r="Y68">
        <v>9</v>
      </c>
      <c r="Z68">
        <v>2</v>
      </c>
      <c r="AA68">
        <v>20</v>
      </c>
      <c r="AB68">
        <v>24.5</v>
      </c>
      <c r="AC68">
        <v>26</v>
      </c>
      <c r="AD68">
        <v>33.5</v>
      </c>
      <c r="AE68">
        <v>18</v>
      </c>
      <c r="AF68">
        <v>60</v>
      </c>
      <c r="AG68">
        <v>6</v>
      </c>
      <c r="AH68">
        <v>12</v>
      </c>
      <c r="AI68">
        <v>4</v>
      </c>
      <c r="AJ68">
        <v>12</v>
      </c>
      <c r="AK68">
        <v>4</v>
      </c>
      <c r="AL68">
        <v>10</v>
      </c>
      <c r="AM68">
        <v>68</v>
      </c>
      <c r="AN68">
        <v>11</v>
      </c>
      <c r="AO68">
        <v>1.186823891</v>
      </c>
      <c r="AP68">
        <v>0.19198621799999999</v>
      </c>
      <c r="AR68">
        <v>1.019047619</v>
      </c>
      <c r="AS68">
        <v>0.123809524</v>
      </c>
      <c r="AT68">
        <v>0.171428571</v>
      </c>
      <c r="AU68">
        <v>0.19047618999999999</v>
      </c>
      <c r="AV68">
        <v>0.219047619</v>
      </c>
      <c r="AW68">
        <v>0.257142857</v>
      </c>
      <c r="AX68">
        <v>0.40952380999999999</v>
      </c>
      <c r="AY68">
        <v>0.45714285700000001</v>
      </c>
      <c r="AZ68">
        <v>0.26666666700000002</v>
      </c>
      <c r="BA68">
        <v>0.2</v>
      </c>
      <c r="BB68">
        <v>0.123809524</v>
      </c>
      <c r="BC68">
        <v>0.40952380999999999</v>
      </c>
      <c r="BD68">
        <v>0.41904761899999998</v>
      </c>
      <c r="BE68">
        <v>0.45714285700000001</v>
      </c>
      <c r="BF68">
        <v>0.514285714</v>
      </c>
      <c r="BG68">
        <v>5.2380952000000001E-2</v>
      </c>
      <c r="BH68">
        <v>0.63809523800000001</v>
      </c>
      <c r="BI68">
        <v>0.20476190499999999</v>
      </c>
      <c r="BJ68">
        <v>8.5714286000000001E-2</v>
      </c>
      <c r="BK68">
        <v>8.5714286000000001E-2</v>
      </c>
      <c r="BL68">
        <v>1.9047618999999998E-2</v>
      </c>
      <c r="BM68">
        <v>0.19047618999999999</v>
      </c>
      <c r="BN68">
        <v>0.233333333</v>
      </c>
      <c r="BO68">
        <v>0.24761904800000001</v>
      </c>
      <c r="BP68">
        <v>0.319047619</v>
      </c>
      <c r="BQ68">
        <v>0.171428571</v>
      </c>
      <c r="BR68">
        <v>0.571428571</v>
      </c>
      <c r="BS68">
        <v>5.7142856999999998E-2</v>
      </c>
      <c r="BT68">
        <v>0.114285714</v>
      </c>
      <c r="BU68">
        <v>3.8095237999999997E-2</v>
      </c>
      <c r="BV68">
        <v>0.114285714</v>
      </c>
      <c r="BW68">
        <v>3.8095237999999997E-2</v>
      </c>
      <c r="BX68">
        <v>9.5238094999999995E-2</v>
      </c>
      <c r="BY68">
        <v>1.186823891</v>
      </c>
      <c r="BZ68">
        <v>0.19198621799999999</v>
      </c>
      <c r="CA68">
        <v>1</v>
      </c>
      <c r="CB68" s="30"/>
      <c r="CC68">
        <v>1.0612244900000001</v>
      </c>
      <c r="CD68">
        <v>1.4444444439999999</v>
      </c>
      <c r="CE68">
        <v>0.97727272700000001</v>
      </c>
      <c r="CF68">
        <v>0.88888888899999996</v>
      </c>
      <c r="CG68">
        <v>0.819047619</v>
      </c>
      <c r="CH68">
        <v>1.0285714290000001</v>
      </c>
    </row>
    <row r="69" spans="1:86" x14ac:dyDescent="0.25">
      <c r="A69" s="32" t="s">
        <v>107</v>
      </c>
      <c r="B69" s="32"/>
      <c r="C69" s="13" t="s">
        <v>100</v>
      </c>
      <c r="D69" s="2">
        <v>2</v>
      </c>
      <c r="E69">
        <v>112</v>
      </c>
      <c r="F69">
        <v>112.5</v>
      </c>
      <c r="G69">
        <v>10</v>
      </c>
      <c r="H69">
        <v>13</v>
      </c>
      <c r="I69">
        <v>14</v>
      </c>
      <c r="J69">
        <v>17</v>
      </c>
      <c r="K69">
        <v>21</v>
      </c>
      <c r="L69">
        <v>39</v>
      </c>
      <c r="M69">
        <v>37</v>
      </c>
      <c r="N69">
        <v>25</v>
      </c>
      <c r="O69">
        <v>22</v>
      </c>
      <c r="P69">
        <v>10</v>
      </c>
      <c r="Q69">
        <v>41</v>
      </c>
      <c r="R69">
        <v>45</v>
      </c>
      <c r="S69">
        <v>42</v>
      </c>
      <c r="T69">
        <v>43</v>
      </c>
      <c r="U69">
        <v>8</v>
      </c>
      <c r="V69">
        <v>69</v>
      </c>
      <c r="W69">
        <v>19</v>
      </c>
      <c r="X69">
        <v>5</v>
      </c>
      <c r="Y69">
        <v>6</v>
      </c>
      <c r="Z69">
        <v>6</v>
      </c>
      <c r="AA69">
        <v>17.5</v>
      </c>
      <c r="AB69">
        <v>25</v>
      </c>
      <c r="AC69">
        <v>24</v>
      </c>
      <c r="AD69">
        <v>29</v>
      </c>
      <c r="AE69">
        <v>19</v>
      </c>
      <c r="AF69">
        <v>53</v>
      </c>
      <c r="AG69">
        <v>6</v>
      </c>
      <c r="AH69">
        <v>7</v>
      </c>
      <c r="AI69">
        <v>4</v>
      </c>
      <c r="AJ69">
        <v>6</v>
      </c>
      <c r="AK69">
        <v>4</v>
      </c>
      <c r="AL69">
        <v>6</v>
      </c>
      <c r="AM69">
        <v>64</v>
      </c>
      <c r="AN69">
        <v>13</v>
      </c>
      <c r="AO69">
        <v>1.117010721</v>
      </c>
      <c r="AP69">
        <v>0.226892803</v>
      </c>
      <c r="AR69">
        <v>1.0044642859999999</v>
      </c>
      <c r="AS69">
        <v>8.9285714000000002E-2</v>
      </c>
      <c r="AT69">
        <v>0.116071429</v>
      </c>
      <c r="AU69">
        <v>0.125</v>
      </c>
      <c r="AV69">
        <v>0.15178571399999999</v>
      </c>
      <c r="AW69">
        <v>0.1875</v>
      </c>
      <c r="AX69">
        <v>0.34821428599999998</v>
      </c>
      <c r="AY69">
        <v>0.33035714300000002</v>
      </c>
      <c r="AZ69">
        <v>0.22321428600000001</v>
      </c>
      <c r="BA69">
        <v>0.196428571</v>
      </c>
      <c r="BB69">
        <v>8.9285714000000002E-2</v>
      </c>
      <c r="BC69">
        <v>0.366071429</v>
      </c>
      <c r="BD69">
        <v>0.40178571400000002</v>
      </c>
      <c r="BE69">
        <v>0.375</v>
      </c>
      <c r="BF69">
        <v>0.383928571</v>
      </c>
      <c r="BG69">
        <v>7.1428570999999996E-2</v>
      </c>
      <c r="BH69">
        <v>0.616071429</v>
      </c>
      <c r="BI69">
        <v>0.16964285700000001</v>
      </c>
      <c r="BJ69">
        <v>4.4642857000000001E-2</v>
      </c>
      <c r="BK69">
        <v>5.3571428999999997E-2</v>
      </c>
      <c r="BL69">
        <v>5.3571428999999997E-2</v>
      </c>
      <c r="BM69">
        <v>0.15625</v>
      </c>
      <c r="BN69">
        <v>0.22321428600000001</v>
      </c>
      <c r="BO69">
        <v>0.21428571399999999</v>
      </c>
      <c r="BP69">
        <v>0.258928571</v>
      </c>
      <c r="BQ69">
        <v>0.16964285700000001</v>
      </c>
      <c r="BR69">
        <v>0.47321428599999998</v>
      </c>
      <c r="BS69">
        <v>5.3571428999999997E-2</v>
      </c>
      <c r="BT69">
        <v>6.25E-2</v>
      </c>
      <c r="BU69">
        <v>3.5714285999999998E-2</v>
      </c>
      <c r="BV69">
        <v>5.3571428999999997E-2</v>
      </c>
      <c r="BW69">
        <v>3.5714285999999998E-2</v>
      </c>
      <c r="BX69">
        <v>5.3571428999999997E-2</v>
      </c>
      <c r="BY69">
        <v>1.117010721</v>
      </c>
      <c r="BZ69">
        <v>0.226892803</v>
      </c>
      <c r="CA69">
        <v>2</v>
      </c>
      <c r="CB69" s="30"/>
      <c r="CC69">
        <v>0.96</v>
      </c>
      <c r="CD69">
        <v>1.263157895</v>
      </c>
      <c r="CE69">
        <v>0.91111111099999997</v>
      </c>
      <c r="CF69">
        <v>0.97674418600000001</v>
      </c>
      <c r="CG69">
        <v>0.696428571</v>
      </c>
      <c r="CH69">
        <v>0.76785714299999996</v>
      </c>
    </row>
    <row r="70" spans="1:86" x14ac:dyDescent="0.25">
      <c r="A70" s="32" t="s">
        <v>107</v>
      </c>
      <c r="B70" s="32"/>
      <c r="C70" s="13" t="s">
        <v>100</v>
      </c>
      <c r="D70" s="2">
        <v>3</v>
      </c>
      <c r="E70">
        <v>101</v>
      </c>
      <c r="F70">
        <v>103</v>
      </c>
      <c r="G70">
        <v>10</v>
      </c>
      <c r="H70">
        <v>17</v>
      </c>
      <c r="I70">
        <v>18</v>
      </c>
      <c r="J70">
        <v>25</v>
      </c>
      <c r="K70">
        <v>29</v>
      </c>
      <c r="L70">
        <v>39</v>
      </c>
      <c r="M70">
        <v>42</v>
      </c>
      <c r="N70">
        <v>28</v>
      </c>
      <c r="O70">
        <v>22</v>
      </c>
      <c r="P70">
        <v>14</v>
      </c>
      <c r="Q70">
        <v>44</v>
      </c>
      <c r="R70">
        <v>50</v>
      </c>
      <c r="S70">
        <v>40</v>
      </c>
      <c r="T70">
        <v>64</v>
      </c>
      <c r="U70">
        <v>5</v>
      </c>
      <c r="V70">
        <v>65</v>
      </c>
      <c r="W70">
        <v>16</v>
      </c>
      <c r="X70">
        <v>9</v>
      </c>
      <c r="Y70">
        <v>8</v>
      </c>
      <c r="Z70">
        <v>2</v>
      </c>
      <c r="AA70">
        <v>19</v>
      </c>
      <c r="AB70">
        <v>20</v>
      </c>
      <c r="AC70">
        <v>23</v>
      </c>
      <c r="AD70">
        <v>32</v>
      </c>
      <c r="AE70">
        <v>16</v>
      </c>
      <c r="AF70">
        <v>56</v>
      </c>
      <c r="AG70">
        <v>7</v>
      </c>
      <c r="AH70">
        <v>9</v>
      </c>
      <c r="AI70">
        <v>5</v>
      </c>
      <c r="AJ70">
        <v>7</v>
      </c>
      <c r="AK70">
        <v>3</v>
      </c>
      <c r="AL70">
        <v>4</v>
      </c>
      <c r="AM70">
        <v>36</v>
      </c>
      <c r="AN70">
        <v>20</v>
      </c>
      <c r="AO70">
        <v>0.62831853100000001</v>
      </c>
      <c r="AP70">
        <v>0.34906585000000001</v>
      </c>
      <c r="AQ70" t="s">
        <v>108</v>
      </c>
      <c r="AR70">
        <v>1.01980198</v>
      </c>
      <c r="AS70">
        <v>9.9009900999999997E-2</v>
      </c>
      <c r="AT70">
        <v>0.168316832</v>
      </c>
      <c r="AU70">
        <v>0.178217822</v>
      </c>
      <c r="AV70">
        <v>0.24752475199999999</v>
      </c>
      <c r="AW70">
        <v>0.28712871299999998</v>
      </c>
      <c r="AX70">
        <v>0.38613861399999999</v>
      </c>
      <c r="AY70">
        <v>0.41584158399999999</v>
      </c>
      <c r="AZ70">
        <v>0.27722772299999998</v>
      </c>
      <c r="BA70">
        <v>0.21782178199999999</v>
      </c>
      <c r="BB70">
        <v>0.138613861</v>
      </c>
      <c r="BC70">
        <v>0.43564356399999998</v>
      </c>
      <c r="BD70">
        <v>0.495049505</v>
      </c>
      <c r="BE70">
        <v>0.39603960399999999</v>
      </c>
      <c r="BF70">
        <v>0.63366336599999995</v>
      </c>
      <c r="BG70">
        <v>4.9504949999999999E-2</v>
      </c>
      <c r="BH70">
        <v>0.64356435599999995</v>
      </c>
      <c r="BI70">
        <v>0.158415842</v>
      </c>
      <c r="BJ70">
        <v>8.9108910999999999E-2</v>
      </c>
      <c r="BK70">
        <v>7.9207921000000001E-2</v>
      </c>
      <c r="BL70">
        <v>1.980198E-2</v>
      </c>
      <c r="BM70">
        <v>0.188118812</v>
      </c>
      <c r="BN70">
        <v>0.19801980199999999</v>
      </c>
      <c r="BO70">
        <v>0.22772277199999999</v>
      </c>
      <c r="BP70">
        <v>0.31683168299999998</v>
      </c>
      <c r="BQ70">
        <v>0.158415842</v>
      </c>
      <c r="BR70">
        <v>0.55445544599999996</v>
      </c>
      <c r="BS70">
        <v>6.9306931000000002E-2</v>
      </c>
      <c r="BT70">
        <v>8.9108910999999999E-2</v>
      </c>
      <c r="BU70">
        <v>4.9504949999999999E-2</v>
      </c>
      <c r="BV70">
        <v>6.9306931000000002E-2</v>
      </c>
      <c r="BW70">
        <v>2.9702969999999999E-2</v>
      </c>
      <c r="BX70">
        <v>3.9603960000000001E-2</v>
      </c>
      <c r="BY70">
        <v>0.62831853100000001</v>
      </c>
      <c r="BZ70">
        <v>0.34906585000000001</v>
      </c>
      <c r="CA70">
        <v>3</v>
      </c>
      <c r="CB70" s="30"/>
      <c r="CC70">
        <v>1.1499999999999999</v>
      </c>
      <c r="CD70">
        <v>1.4375</v>
      </c>
      <c r="CE70">
        <v>0.88</v>
      </c>
      <c r="CF70">
        <v>0.625</v>
      </c>
      <c r="CG70">
        <v>0.77227722799999998</v>
      </c>
      <c r="CH70">
        <v>1.267326733</v>
      </c>
    </row>
    <row r="71" spans="1:86" x14ac:dyDescent="0.25">
      <c r="A71" s="32" t="s">
        <v>107</v>
      </c>
      <c r="B71" s="32"/>
      <c r="C71" s="13" t="s">
        <v>100</v>
      </c>
      <c r="D71" s="2">
        <v>4</v>
      </c>
      <c r="E71">
        <v>98</v>
      </c>
      <c r="F71">
        <v>101</v>
      </c>
      <c r="G71">
        <v>13</v>
      </c>
      <c r="H71">
        <v>16</v>
      </c>
      <c r="I71">
        <v>18</v>
      </c>
      <c r="J71">
        <v>22.5</v>
      </c>
      <c r="K71">
        <v>26</v>
      </c>
      <c r="L71">
        <v>42</v>
      </c>
      <c r="M71">
        <v>43.5</v>
      </c>
      <c r="N71">
        <v>32</v>
      </c>
      <c r="O71">
        <v>20</v>
      </c>
      <c r="P71">
        <v>13</v>
      </c>
      <c r="Q71">
        <v>41</v>
      </c>
      <c r="R71">
        <v>32</v>
      </c>
      <c r="S71">
        <v>41</v>
      </c>
      <c r="T71">
        <v>52</v>
      </c>
      <c r="U71">
        <v>5</v>
      </c>
      <c r="V71">
        <v>64</v>
      </c>
      <c r="W71">
        <v>20</v>
      </c>
      <c r="X71">
        <v>13</v>
      </c>
      <c r="Y71">
        <v>8</v>
      </c>
      <c r="Z71">
        <v>2</v>
      </c>
      <c r="AA71">
        <v>18</v>
      </c>
      <c r="AB71">
        <v>13</v>
      </c>
      <c r="AC71">
        <v>26</v>
      </c>
      <c r="AD71">
        <v>32</v>
      </c>
      <c r="AE71">
        <v>17</v>
      </c>
      <c r="AF71">
        <v>52</v>
      </c>
      <c r="AG71">
        <v>7</v>
      </c>
      <c r="AH71">
        <v>10</v>
      </c>
      <c r="AI71">
        <v>4</v>
      </c>
      <c r="AJ71">
        <v>9</v>
      </c>
      <c r="AK71">
        <v>4</v>
      </c>
      <c r="AL71">
        <v>6</v>
      </c>
      <c r="AM71">
        <v>50</v>
      </c>
      <c r="AN71">
        <v>13</v>
      </c>
      <c r="AO71">
        <v>0.87266462600000005</v>
      </c>
      <c r="AP71">
        <v>0.226892803</v>
      </c>
      <c r="AR71">
        <v>1.0306122449999999</v>
      </c>
      <c r="AS71">
        <v>0.13265306099999999</v>
      </c>
      <c r="AT71">
        <v>0.163265306</v>
      </c>
      <c r="AU71">
        <v>0.18367346900000001</v>
      </c>
      <c r="AV71">
        <v>0.22959183699999999</v>
      </c>
      <c r="AW71">
        <v>0.26530612199999998</v>
      </c>
      <c r="AX71">
        <v>0.428571429</v>
      </c>
      <c r="AY71">
        <v>0.44387755099999998</v>
      </c>
      <c r="AZ71">
        <v>0.326530612</v>
      </c>
      <c r="BA71">
        <v>0.20408163300000001</v>
      </c>
      <c r="BB71">
        <v>0.13265306099999999</v>
      </c>
      <c r="BC71">
        <v>0.418367347</v>
      </c>
      <c r="BD71">
        <v>0.326530612</v>
      </c>
      <c r="BE71">
        <v>0.418367347</v>
      </c>
      <c r="BF71">
        <v>0.53061224500000004</v>
      </c>
      <c r="BG71">
        <v>5.1020408000000003E-2</v>
      </c>
      <c r="BH71">
        <v>0.653061224</v>
      </c>
      <c r="BI71">
        <v>0.20408163300000001</v>
      </c>
      <c r="BJ71">
        <v>0.13265306099999999</v>
      </c>
      <c r="BK71">
        <v>8.1632652999999999E-2</v>
      </c>
      <c r="BL71">
        <v>2.0408163E-2</v>
      </c>
      <c r="BM71">
        <v>0.18367346900000001</v>
      </c>
      <c r="BN71">
        <v>0.13265306099999999</v>
      </c>
      <c r="BO71">
        <v>0.26530612199999998</v>
      </c>
      <c r="BP71">
        <v>0.326530612</v>
      </c>
      <c r="BQ71">
        <v>0.173469388</v>
      </c>
      <c r="BR71">
        <v>0.53061224500000004</v>
      </c>
      <c r="BS71">
        <v>7.1428570999999996E-2</v>
      </c>
      <c r="BT71">
        <v>0.10204081600000001</v>
      </c>
      <c r="BU71">
        <v>4.0816326999999999E-2</v>
      </c>
      <c r="BV71">
        <v>9.1836735000000003E-2</v>
      </c>
      <c r="BW71">
        <v>4.0816326999999999E-2</v>
      </c>
      <c r="BX71">
        <v>6.1224489999999999E-2</v>
      </c>
      <c r="BY71">
        <v>0.87266462600000005</v>
      </c>
      <c r="BZ71">
        <v>0.226892803</v>
      </c>
      <c r="CA71">
        <v>4</v>
      </c>
      <c r="CB71" s="30"/>
      <c r="CC71">
        <v>2</v>
      </c>
      <c r="CD71">
        <v>1.5294117650000001</v>
      </c>
      <c r="CE71">
        <v>1.28125</v>
      </c>
      <c r="CF71">
        <v>0.78846153799999996</v>
      </c>
      <c r="CG71">
        <v>0.85714285700000004</v>
      </c>
      <c r="CH71">
        <v>1.0612244900000001</v>
      </c>
    </row>
    <row r="72" spans="1:86" x14ac:dyDescent="0.25">
      <c r="A72" s="32" t="s">
        <v>107</v>
      </c>
      <c r="B72" s="32"/>
      <c r="C72" s="13" t="s">
        <v>100</v>
      </c>
      <c r="D72" s="2">
        <v>5</v>
      </c>
      <c r="E72">
        <v>104</v>
      </c>
      <c r="F72">
        <v>107</v>
      </c>
      <c r="G72">
        <v>12</v>
      </c>
      <c r="H72">
        <v>17</v>
      </c>
      <c r="I72">
        <v>17</v>
      </c>
      <c r="J72">
        <v>23</v>
      </c>
      <c r="K72">
        <v>29</v>
      </c>
      <c r="L72">
        <v>42</v>
      </c>
      <c r="M72">
        <v>48</v>
      </c>
      <c r="N72">
        <v>27</v>
      </c>
      <c r="O72">
        <v>21</v>
      </c>
      <c r="P72">
        <v>11.5</v>
      </c>
      <c r="Q72">
        <v>39</v>
      </c>
      <c r="R72">
        <v>34</v>
      </c>
      <c r="S72">
        <v>42</v>
      </c>
      <c r="T72">
        <v>57</v>
      </c>
      <c r="U72">
        <v>7</v>
      </c>
      <c r="V72">
        <v>65</v>
      </c>
      <c r="W72">
        <v>17</v>
      </c>
      <c r="X72">
        <v>7</v>
      </c>
      <c r="Y72">
        <v>6</v>
      </c>
      <c r="Z72">
        <v>1.5</v>
      </c>
      <c r="AA72">
        <v>19</v>
      </c>
      <c r="AB72">
        <v>22</v>
      </c>
      <c r="AC72">
        <v>21</v>
      </c>
      <c r="AD72">
        <v>32</v>
      </c>
      <c r="AE72">
        <v>16</v>
      </c>
      <c r="AF72">
        <v>58</v>
      </c>
      <c r="AG72">
        <v>5</v>
      </c>
      <c r="AH72">
        <v>8</v>
      </c>
      <c r="AI72">
        <v>4</v>
      </c>
      <c r="AJ72">
        <v>12</v>
      </c>
      <c r="AK72">
        <v>4</v>
      </c>
      <c r="AL72">
        <v>5</v>
      </c>
      <c r="AM72">
        <v>38</v>
      </c>
      <c r="AN72">
        <v>9</v>
      </c>
      <c r="AO72">
        <v>0.663225116</v>
      </c>
      <c r="AP72">
        <v>0.157079633</v>
      </c>
      <c r="AQ72" t="s">
        <v>109</v>
      </c>
      <c r="AR72">
        <v>1.028846154</v>
      </c>
      <c r="AS72">
        <v>0.115384615</v>
      </c>
      <c r="AT72">
        <v>0.16346153799999999</v>
      </c>
      <c r="AU72">
        <v>0.16346153799999999</v>
      </c>
      <c r="AV72">
        <v>0.22115384599999999</v>
      </c>
      <c r="AW72">
        <v>0.27884615400000001</v>
      </c>
      <c r="AX72">
        <v>0.40384615400000001</v>
      </c>
      <c r="AY72">
        <v>0.46153846199999998</v>
      </c>
      <c r="AZ72">
        <v>0.25961538499999998</v>
      </c>
      <c r="BA72">
        <v>0.20192307700000001</v>
      </c>
      <c r="BB72">
        <v>0.11057692299999999</v>
      </c>
      <c r="BC72">
        <v>0.375</v>
      </c>
      <c r="BD72">
        <v>0.32692307700000001</v>
      </c>
      <c r="BE72">
        <v>0.40384615400000001</v>
      </c>
      <c r="BF72">
        <v>0.54807692299999999</v>
      </c>
      <c r="BG72">
        <v>6.7307692000000002E-2</v>
      </c>
      <c r="BH72">
        <v>0.625</v>
      </c>
      <c r="BI72">
        <v>0.16346153799999999</v>
      </c>
      <c r="BJ72">
        <v>6.7307692000000002E-2</v>
      </c>
      <c r="BK72">
        <v>5.7692307999999998E-2</v>
      </c>
      <c r="BL72">
        <v>1.4423076999999999E-2</v>
      </c>
      <c r="BM72">
        <v>0.182692308</v>
      </c>
      <c r="BN72">
        <v>0.21153846200000001</v>
      </c>
      <c r="BO72">
        <v>0.20192307700000001</v>
      </c>
      <c r="BP72">
        <v>0.30769230800000003</v>
      </c>
      <c r="BQ72">
        <v>0.15384615400000001</v>
      </c>
      <c r="BR72">
        <v>0.55769230800000003</v>
      </c>
      <c r="BS72">
        <v>4.8076923000000001E-2</v>
      </c>
      <c r="BT72">
        <v>7.6923077000000006E-2</v>
      </c>
      <c r="BU72">
        <v>3.8461538000000003E-2</v>
      </c>
      <c r="BV72">
        <v>0.115384615</v>
      </c>
      <c r="BW72">
        <v>3.8461538000000003E-2</v>
      </c>
      <c r="BX72">
        <v>4.8076923000000001E-2</v>
      </c>
      <c r="BY72">
        <v>0.663225116</v>
      </c>
      <c r="BZ72">
        <v>0.157079633</v>
      </c>
      <c r="CA72">
        <v>5</v>
      </c>
      <c r="CB72" s="30"/>
      <c r="CC72">
        <v>0.95454545499999999</v>
      </c>
      <c r="CD72">
        <v>1.3125</v>
      </c>
      <c r="CE72">
        <v>1.1470588239999999</v>
      </c>
      <c r="CF72">
        <v>0.73684210500000002</v>
      </c>
      <c r="CG72">
        <v>0.80769230800000003</v>
      </c>
      <c r="CH72">
        <v>1.096153846</v>
      </c>
    </row>
    <row r="73" spans="1:86" x14ac:dyDescent="0.25">
      <c r="A73" s="32" t="s">
        <v>107</v>
      </c>
      <c r="B73" s="32"/>
      <c r="C73" s="13" t="s">
        <v>100</v>
      </c>
      <c r="D73" s="2">
        <v>6</v>
      </c>
      <c r="E73">
        <v>101</v>
      </c>
      <c r="F73">
        <v>101</v>
      </c>
      <c r="G73">
        <v>12</v>
      </c>
      <c r="H73">
        <v>15</v>
      </c>
      <c r="I73">
        <v>16</v>
      </c>
      <c r="J73">
        <v>19</v>
      </c>
      <c r="K73">
        <v>24</v>
      </c>
      <c r="L73">
        <v>39</v>
      </c>
      <c r="M73">
        <v>46</v>
      </c>
      <c r="N73">
        <v>25</v>
      </c>
      <c r="O73">
        <v>21</v>
      </c>
      <c r="P73">
        <v>13</v>
      </c>
      <c r="Q73">
        <v>39</v>
      </c>
      <c r="R73">
        <v>40</v>
      </c>
      <c r="S73">
        <v>39</v>
      </c>
      <c r="T73">
        <v>54</v>
      </c>
      <c r="U73">
        <v>9</v>
      </c>
      <c r="V73">
        <v>59</v>
      </c>
      <c r="W73">
        <v>19</v>
      </c>
      <c r="X73">
        <v>5.5</v>
      </c>
      <c r="Y73">
        <v>9</v>
      </c>
      <c r="Z73">
        <v>3</v>
      </c>
      <c r="AA73">
        <v>21</v>
      </c>
      <c r="AB73">
        <v>17</v>
      </c>
      <c r="AC73">
        <v>21</v>
      </c>
      <c r="AD73">
        <v>28</v>
      </c>
      <c r="AE73">
        <v>17</v>
      </c>
      <c r="AF73">
        <v>49</v>
      </c>
      <c r="AG73">
        <v>7</v>
      </c>
      <c r="AH73">
        <v>12</v>
      </c>
      <c r="AI73">
        <v>4.5</v>
      </c>
      <c r="AJ73">
        <v>11</v>
      </c>
      <c r="AK73">
        <v>4</v>
      </c>
      <c r="AL73">
        <v>10</v>
      </c>
      <c r="AM73">
        <v>37</v>
      </c>
      <c r="AN73">
        <v>12</v>
      </c>
      <c r="AO73">
        <v>0.64577182300000002</v>
      </c>
      <c r="AP73">
        <v>0.20943951</v>
      </c>
      <c r="AR73">
        <v>1</v>
      </c>
      <c r="AS73">
        <v>0.11881188099999999</v>
      </c>
      <c r="AT73">
        <v>0.148514851</v>
      </c>
      <c r="AU73">
        <v>0.158415842</v>
      </c>
      <c r="AV73">
        <v>0.188118812</v>
      </c>
      <c r="AW73">
        <v>0.23762376199999999</v>
      </c>
      <c r="AX73">
        <v>0.38613861399999999</v>
      </c>
      <c r="AY73">
        <v>0.45544554500000001</v>
      </c>
      <c r="AZ73">
        <v>0.24752475199999999</v>
      </c>
      <c r="BA73">
        <v>0.20792079199999999</v>
      </c>
      <c r="BB73">
        <v>0.12871287100000001</v>
      </c>
      <c r="BC73">
        <v>0.38613861399999999</v>
      </c>
      <c r="BD73">
        <v>0.39603960399999999</v>
      </c>
      <c r="BE73">
        <v>0.38613861399999999</v>
      </c>
      <c r="BF73">
        <v>0.53465346499999999</v>
      </c>
      <c r="BG73">
        <v>8.9108910999999999E-2</v>
      </c>
      <c r="BH73">
        <v>0.58415841599999996</v>
      </c>
      <c r="BI73">
        <v>0.188118812</v>
      </c>
      <c r="BJ73">
        <v>5.4455445999999998E-2</v>
      </c>
      <c r="BK73">
        <v>8.9108910999999999E-2</v>
      </c>
      <c r="BL73">
        <v>2.9702969999999999E-2</v>
      </c>
      <c r="BM73">
        <v>0.20792079199999999</v>
      </c>
      <c r="BN73">
        <v>0.168316832</v>
      </c>
      <c r="BO73">
        <v>0.20792079199999999</v>
      </c>
      <c r="BP73">
        <v>0.27722772299999998</v>
      </c>
      <c r="BQ73">
        <v>0.168316832</v>
      </c>
      <c r="BR73">
        <v>0.485148515</v>
      </c>
      <c r="BS73">
        <v>6.9306931000000002E-2</v>
      </c>
      <c r="BT73">
        <v>0.11881188099999999</v>
      </c>
      <c r="BU73">
        <v>4.4554455E-2</v>
      </c>
      <c r="BV73">
        <v>0.108910891</v>
      </c>
      <c r="BW73">
        <v>3.9603960000000001E-2</v>
      </c>
      <c r="BX73">
        <v>9.9009900999999997E-2</v>
      </c>
      <c r="BY73">
        <v>0.64577182300000002</v>
      </c>
      <c r="BZ73">
        <v>0.20943951</v>
      </c>
      <c r="CA73">
        <v>6</v>
      </c>
      <c r="CB73" s="30"/>
      <c r="CC73">
        <v>1.2352941180000001</v>
      </c>
      <c r="CD73">
        <v>1.2352941180000001</v>
      </c>
      <c r="CE73">
        <v>0.97499999999999998</v>
      </c>
      <c r="CF73">
        <v>0.72222222199999997</v>
      </c>
      <c r="CG73">
        <v>0.77227722799999998</v>
      </c>
      <c r="CH73">
        <v>1.0693069310000001</v>
      </c>
    </row>
    <row r="74" spans="1:86" x14ac:dyDescent="0.25">
      <c r="A74" s="32" t="s">
        <v>107</v>
      </c>
      <c r="B74" s="32"/>
      <c r="C74" s="13" t="s">
        <v>100</v>
      </c>
      <c r="D74" s="2">
        <v>7</v>
      </c>
      <c r="E74">
        <v>112</v>
      </c>
      <c r="F74">
        <v>113</v>
      </c>
      <c r="G74">
        <v>12</v>
      </c>
      <c r="H74">
        <v>13</v>
      </c>
      <c r="I74">
        <v>15</v>
      </c>
      <c r="J74">
        <v>17</v>
      </c>
      <c r="K74">
        <v>21</v>
      </c>
      <c r="L74">
        <v>37</v>
      </c>
      <c r="M74">
        <v>45</v>
      </c>
      <c r="N74">
        <v>32</v>
      </c>
      <c r="O74">
        <v>27</v>
      </c>
      <c r="P74">
        <v>10</v>
      </c>
      <c r="Q74">
        <v>42</v>
      </c>
      <c r="R74">
        <v>37</v>
      </c>
      <c r="S74">
        <v>39.5</v>
      </c>
      <c r="T74">
        <v>51</v>
      </c>
      <c r="U74">
        <v>9.5</v>
      </c>
      <c r="V74">
        <v>63</v>
      </c>
      <c r="W74">
        <v>20</v>
      </c>
      <c r="X74">
        <v>6</v>
      </c>
      <c r="Y74">
        <v>6</v>
      </c>
      <c r="Z74">
        <v>2</v>
      </c>
      <c r="AA74">
        <v>22</v>
      </c>
      <c r="AB74">
        <v>26</v>
      </c>
      <c r="AC74">
        <v>29</v>
      </c>
      <c r="AD74">
        <v>38</v>
      </c>
      <c r="AE74">
        <v>19</v>
      </c>
      <c r="AF74">
        <v>70</v>
      </c>
      <c r="AG74">
        <v>6</v>
      </c>
      <c r="AH74">
        <v>12</v>
      </c>
      <c r="AI74">
        <v>5</v>
      </c>
      <c r="AJ74">
        <v>14</v>
      </c>
      <c r="AK74">
        <v>4</v>
      </c>
      <c r="AL74">
        <v>11</v>
      </c>
      <c r="AM74">
        <v>59</v>
      </c>
      <c r="AN74">
        <v>17</v>
      </c>
      <c r="AO74">
        <v>1.0297442590000001</v>
      </c>
      <c r="AP74">
        <v>0.29670597300000001</v>
      </c>
      <c r="AR74">
        <v>1.008928571</v>
      </c>
      <c r="AS74">
        <v>0.10714285699999999</v>
      </c>
      <c r="AT74">
        <v>0.116071429</v>
      </c>
      <c r="AU74">
        <v>0.133928571</v>
      </c>
      <c r="AV74">
        <v>0.15178571399999999</v>
      </c>
      <c r="AW74">
        <v>0.1875</v>
      </c>
      <c r="AX74">
        <v>0.33035714300000002</v>
      </c>
      <c r="AY74">
        <v>0.40178571400000002</v>
      </c>
      <c r="AZ74">
        <v>0.28571428599999998</v>
      </c>
      <c r="BA74">
        <v>0.241071429</v>
      </c>
      <c r="BB74">
        <v>8.9285714000000002E-2</v>
      </c>
      <c r="BC74">
        <v>0.375</v>
      </c>
      <c r="BD74">
        <v>0.33035714300000002</v>
      </c>
      <c r="BE74">
        <v>0.352678571</v>
      </c>
      <c r="BF74">
        <v>0.45535714300000002</v>
      </c>
      <c r="BG74">
        <v>8.4821429000000004E-2</v>
      </c>
      <c r="BH74">
        <v>0.5625</v>
      </c>
      <c r="BI74">
        <v>0.178571429</v>
      </c>
      <c r="BJ74">
        <v>5.3571428999999997E-2</v>
      </c>
      <c r="BK74">
        <v>5.3571428999999997E-2</v>
      </c>
      <c r="BL74">
        <v>1.7857142999999999E-2</v>
      </c>
      <c r="BM74">
        <v>0.196428571</v>
      </c>
      <c r="BN74">
        <v>0.23214285700000001</v>
      </c>
      <c r="BO74">
        <v>0.258928571</v>
      </c>
      <c r="BP74">
        <v>0.33928571400000002</v>
      </c>
      <c r="BQ74">
        <v>0.16964285700000001</v>
      </c>
      <c r="BR74">
        <v>0.625</v>
      </c>
      <c r="BS74">
        <v>5.3571428999999997E-2</v>
      </c>
      <c r="BT74">
        <v>0.10714285699999999</v>
      </c>
      <c r="BU74">
        <v>4.4642857000000001E-2</v>
      </c>
      <c r="BV74">
        <v>0.125</v>
      </c>
      <c r="BW74">
        <v>3.5714285999999998E-2</v>
      </c>
      <c r="BX74">
        <v>9.8214285999999998E-2</v>
      </c>
      <c r="BY74">
        <v>1.0297442590000001</v>
      </c>
      <c r="BZ74">
        <v>0.29670597300000001</v>
      </c>
      <c r="CA74">
        <v>7</v>
      </c>
      <c r="CB74" s="30"/>
      <c r="CC74">
        <v>1.115384615</v>
      </c>
      <c r="CD74">
        <v>1.5263157890000001</v>
      </c>
      <c r="CE74">
        <v>1.1351351350000001</v>
      </c>
      <c r="CF74">
        <v>0.77450980400000002</v>
      </c>
      <c r="CG74">
        <v>0.66071428600000004</v>
      </c>
      <c r="CH74">
        <v>0.91071428600000004</v>
      </c>
    </row>
    <row r="75" spans="1:86" x14ac:dyDescent="0.25">
      <c r="A75" s="32" t="s">
        <v>107</v>
      </c>
      <c r="B75" s="32"/>
      <c r="C75" s="13" t="s">
        <v>100</v>
      </c>
      <c r="D75" s="2">
        <v>8</v>
      </c>
      <c r="E75">
        <v>100</v>
      </c>
      <c r="F75">
        <v>102</v>
      </c>
      <c r="G75">
        <v>13</v>
      </c>
      <c r="H75">
        <v>17</v>
      </c>
      <c r="I75">
        <v>17</v>
      </c>
      <c r="J75">
        <v>23</v>
      </c>
      <c r="K75">
        <v>26</v>
      </c>
      <c r="L75">
        <v>47</v>
      </c>
      <c r="M75">
        <v>48</v>
      </c>
      <c r="N75">
        <v>37</v>
      </c>
      <c r="O75">
        <v>33</v>
      </c>
      <c r="P75">
        <v>16</v>
      </c>
      <c r="Q75">
        <v>43</v>
      </c>
      <c r="R75">
        <v>37</v>
      </c>
      <c r="S75">
        <v>44</v>
      </c>
      <c r="T75">
        <v>51</v>
      </c>
      <c r="U75">
        <v>5</v>
      </c>
      <c r="V75">
        <v>61</v>
      </c>
      <c r="W75">
        <v>12</v>
      </c>
      <c r="X75">
        <v>5</v>
      </c>
      <c r="Y75">
        <v>7</v>
      </c>
      <c r="Z75">
        <v>2</v>
      </c>
      <c r="AA75">
        <v>18</v>
      </c>
      <c r="AB75">
        <v>20</v>
      </c>
      <c r="AC75">
        <v>28</v>
      </c>
      <c r="AD75">
        <v>33</v>
      </c>
      <c r="AE75">
        <v>13</v>
      </c>
      <c r="AF75">
        <v>64</v>
      </c>
      <c r="AG75">
        <v>7</v>
      </c>
      <c r="AH75">
        <v>12</v>
      </c>
      <c r="AI75">
        <v>5</v>
      </c>
      <c r="AJ75">
        <v>13</v>
      </c>
      <c r="AK75">
        <v>5.5</v>
      </c>
      <c r="AL75">
        <v>11</v>
      </c>
      <c r="AM75">
        <v>46</v>
      </c>
      <c r="AN75">
        <v>9</v>
      </c>
      <c r="AO75">
        <v>0.80285145599999996</v>
      </c>
      <c r="AP75">
        <v>0.157079633</v>
      </c>
      <c r="AQ75" t="s">
        <v>109</v>
      </c>
      <c r="AR75">
        <v>1.02</v>
      </c>
      <c r="AS75">
        <v>0.13</v>
      </c>
      <c r="AT75">
        <v>0.17</v>
      </c>
      <c r="AU75">
        <v>0.17</v>
      </c>
      <c r="AV75">
        <v>0.23</v>
      </c>
      <c r="AW75">
        <v>0.26</v>
      </c>
      <c r="AX75">
        <v>0.47</v>
      </c>
      <c r="AY75">
        <v>0.48</v>
      </c>
      <c r="AZ75">
        <v>0.37</v>
      </c>
      <c r="BA75">
        <v>0.33</v>
      </c>
      <c r="BB75">
        <v>0.16</v>
      </c>
      <c r="BC75">
        <v>0.43</v>
      </c>
      <c r="BD75">
        <v>0.37</v>
      </c>
      <c r="BE75">
        <v>0.44</v>
      </c>
      <c r="BF75">
        <v>0.51</v>
      </c>
      <c r="BG75">
        <v>0.05</v>
      </c>
      <c r="BH75">
        <v>0.61</v>
      </c>
      <c r="BI75">
        <v>0.12</v>
      </c>
      <c r="BJ75">
        <v>0.05</v>
      </c>
      <c r="BK75">
        <v>7.0000000000000007E-2</v>
      </c>
      <c r="BL75">
        <v>0.02</v>
      </c>
      <c r="BM75">
        <v>0.18</v>
      </c>
      <c r="BN75">
        <v>0.2</v>
      </c>
      <c r="BO75">
        <v>0.28000000000000003</v>
      </c>
      <c r="BP75">
        <v>0.33</v>
      </c>
      <c r="BQ75">
        <v>0.13</v>
      </c>
      <c r="BR75">
        <v>0.64</v>
      </c>
      <c r="BS75">
        <v>7.0000000000000007E-2</v>
      </c>
      <c r="BT75">
        <v>0.12</v>
      </c>
      <c r="BU75">
        <v>0.05</v>
      </c>
      <c r="BV75">
        <v>0.13</v>
      </c>
      <c r="BW75">
        <v>5.5E-2</v>
      </c>
      <c r="BX75">
        <v>0.11</v>
      </c>
      <c r="BY75">
        <v>0.80285145599999996</v>
      </c>
      <c r="BZ75">
        <v>0.157079633</v>
      </c>
      <c r="CA75">
        <v>8</v>
      </c>
      <c r="CB75" s="30"/>
      <c r="CC75">
        <v>1.4</v>
      </c>
      <c r="CD75">
        <v>2.153846154</v>
      </c>
      <c r="CE75">
        <v>1.162162162</v>
      </c>
      <c r="CF75">
        <v>0.86274509799999999</v>
      </c>
      <c r="CG75">
        <v>0.94</v>
      </c>
      <c r="CH75">
        <v>1.02</v>
      </c>
    </row>
    <row r="76" spans="1:86" x14ac:dyDescent="0.25">
      <c r="A76" s="32" t="s">
        <v>107</v>
      </c>
      <c r="B76" s="32"/>
      <c r="C76" s="13" t="s">
        <v>100</v>
      </c>
      <c r="D76" s="2">
        <v>9</v>
      </c>
      <c r="E76">
        <v>106</v>
      </c>
      <c r="F76">
        <v>106</v>
      </c>
      <c r="G76">
        <v>11</v>
      </c>
      <c r="H76">
        <v>15.5</v>
      </c>
      <c r="I76">
        <v>16</v>
      </c>
      <c r="J76">
        <v>21</v>
      </c>
      <c r="K76">
        <v>24</v>
      </c>
      <c r="L76">
        <v>37</v>
      </c>
      <c r="M76">
        <v>42</v>
      </c>
      <c r="N76">
        <v>28.5</v>
      </c>
      <c r="O76">
        <v>26</v>
      </c>
      <c r="P76">
        <v>9</v>
      </c>
      <c r="Q76">
        <v>42</v>
      </c>
      <c r="R76">
        <v>38</v>
      </c>
      <c r="S76">
        <v>38.5</v>
      </c>
      <c r="T76">
        <v>49</v>
      </c>
      <c r="U76">
        <v>6</v>
      </c>
      <c r="V76">
        <v>65</v>
      </c>
      <c r="W76">
        <v>19</v>
      </c>
      <c r="X76">
        <v>3</v>
      </c>
      <c r="Y76">
        <v>9</v>
      </c>
      <c r="Z76">
        <v>3</v>
      </c>
      <c r="AA76">
        <v>23</v>
      </c>
      <c r="AB76">
        <v>25</v>
      </c>
      <c r="AC76">
        <v>29</v>
      </c>
      <c r="AD76">
        <v>36</v>
      </c>
      <c r="AE76">
        <v>17</v>
      </c>
      <c r="AF76">
        <v>57</v>
      </c>
      <c r="AG76">
        <v>4</v>
      </c>
      <c r="AH76">
        <v>7</v>
      </c>
      <c r="AI76">
        <v>4</v>
      </c>
      <c r="AJ76">
        <v>7</v>
      </c>
      <c r="AK76">
        <v>4</v>
      </c>
      <c r="AL76">
        <v>5</v>
      </c>
      <c r="AM76">
        <v>29</v>
      </c>
      <c r="AN76">
        <v>17</v>
      </c>
      <c r="AO76">
        <v>0.50614548299999995</v>
      </c>
      <c r="AP76">
        <v>0.29670597300000001</v>
      </c>
      <c r="AR76">
        <v>1</v>
      </c>
      <c r="AS76">
        <v>0.103773585</v>
      </c>
      <c r="AT76">
        <v>0.146226415</v>
      </c>
      <c r="AU76">
        <v>0.15094339600000001</v>
      </c>
      <c r="AV76">
        <v>0.19811320800000001</v>
      </c>
      <c r="AW76">
        <v>0.22641509400000001</v>
      </c>
      <c r="AX76">
        <v>0.34905660399999999</v>
      </c>
      <c r="AY76">
        <v>0.396226415</v>
      </c>
      <c r="AZ76">
        <v>0.26886792500000001</v>
      </c>
      <c r="BA76">
        <v>0.24528301899999999</v>
      </c>
      <c r="BB76">
        <v>8.4905659999999994E-2</v>
      </c>
      <c r="BC76">
        <v>0.396226415</v>
      </c>
      <c r="BD76">
        <v>0.35849056600000001</v>
      </c>
      <c r="BE76">
        <v>0.36320754700000002</v>
      </c>
      <c r="BF76">
        <v>0.46226415100000001</v>
      </c>
      <c r="BG76">
        <v>5.6603774000000003E-2</v>
      </c>
      <c r="BH76">
        <v>0.61320754700000002</v>
      </c>
      <c r="BI76">
        <v>0.17924528300000001</v>
      </c>
      <c r="BJ76">
        <v>2.8301887000000001E-2</v>
      </c>
      <c r="BK76">
        <v>8.4905659999999994E-2</v>
      </c>
      <c r="BL76">
        <v>2.8301887000000001E-2</v>
      </c>
      <c r="BM76">
        <v>0.21698113199999999</v>
      </c>
      <c r="BN76">
        <v>0.235849057</v>
      </c>
      <c r="BO76">
        <v>0.27358490600000002</v>
      </c>
      <c r="BP76">
        <v>0.33962264199999997</v>
      </c>
      <c r="BQ76">
        <v>0.160377358</v>
      </c>
      <c r="BR76">
        <v>0.53773584900000004</v>
      </c>
      <c r="BS76">
        <v>3.7735849000000002E-2</v>
      </c>
      <c r="BT76">
        <v>6.6037736E-2</v>
      </c>
      <c r="BU76">
        <v>3.7735849000000002E-2</v>
      </c>
      <c r="BV76">
        <v>6.6037736E-2</v>
      </c>
      <c r="BW76">
        <v>3.7735849000000002E-2</v>
      </c>
      <c r="BX76">
        <v>4.7169810999999999E-2</v>
      </c>
      <c r="BY76">
        <v>0.50614548299999995</v>
      </c>
      <c r="BZ76">
        <v>0.29670597300000001</v>
      </c>
      <c r="CA76">
        <v>9</v>
      </c>
      <c r="CB76" s="30"/>
      <c r="CC76">
        <v>1.1599999999999999</v>
      </c>
      <c r="CD76">
        <v>1.705882353</v>
      </c>
      <c r="CE76">
        <v>1.1052631580000001</v>
      </c>
      <c r="CF76">
        <v>0.78571428600000004</v>
      </c>
      <c r="CG76">
        <v>0.69811320799999999</v>
      </c>
      <c r="CH76">
        <v>0.92452830200000002</v>
      </c>
    </row>
    <row r="77" spans="1:86" x14ac:dyDescent="0.25">
      <c r="A77" s="32" t="s">
        <v>107</v>
      </c>
      <c r="B77" s="32"/>
      <c r="C77" s="13" t="s">
        <v>100</v>
      </c>
      <c r="D77" s="2">
        <v>10</v>
      </c>
      <c r="E77">
        <v>103</v>
      </c>
      <c r="F77">
        <v>105</v>
      </c>
      <c r="G77">
        <v>12</v>
      </c>
      <c r="H77">
        <v>18</v>
      </c>
      <c r="I77">
        <v>18</v>
      </c>
      <c r="J77">
        <v>29</v>
      </c>
      <c r="K77">
        <v>34</v>
      </c>
      <c r="L77">
        <v>40</v>
      </c>
      <c r="M77">
        <v>42</v>
      </c>
      <c r="N77">
        <v>28</v>
      </c>
      <c r="O77">
        <v>28</v>
      </c>
      <c r="P77">
        <v>11</v>
      </c>
      <c r="Q77">
        <v>44</v>
      </c>
      <c r="R77">
        <v>41</v>
      </c>
      <c r="S77">
        <v>39</v>
      </c>
      <c r="T77">
        <v>61</v>
      </c>
      <c r="U77">
        <v>5</v>
      </c>
      <c r="V77">
        <v>70</v>
      </c>
      <c r="W77">
        <v>22</v>
      </c>
      <c r="X77">
        <v>10</v>
      </c>
      <c r="Y77">
        <v>9</v>
      </c>
      <c r="Z77">
        <v>2</v>
      </c>
      <c r="AA77">
        <v>19</v>
      </c>
      <c r="AB77">
        <v>21</v>
      </c>
      <c r="AC77">
        <v>29</v>
      </c>
      <c r="AD77">
        <v>39</v>
      </c>
      <c r="AE77">
        <v>17</v>
      </c>
      <c r="AF77">
        <v>58</v>
      </c>
      <c r="AG77">
        <v>6</v>
      </c>
      <c r="AH77">
        <v>11</v>
      </c>
      <c r="AI77">
        <v>5</v>
      </c>
      <c r="AJ77">
        <v>11</v>
      </c>
      <c r="AK77">
        <v>5</v>
      </c>
      <c r="AL77">
        <v>7</v>
      </c>
      <c r="AM77">
        <v>59</v>
      </c>
      <c r="AN77">
        <v>11</v>
      </c>
      <c r="AO77">
        <v>1.0297442590000001</v>
      </c>
      <c r="AP77">
        <v>0.19198621799999999</v>
      </c>
      <c r="AQ77" t="s">
        <v>109</v>
      </c>
      <c r="AR77">
        <v>1.0194174760000001</v>
      </c>
      <c r="AS77">
        <v>0.116504854</v>
      </c>
      <c r="AT77">
        <v>0.17475728200000001</v>
      </c>
      <c r="AU77">
        <v>0.17475728200000001</v>
      </c>
      <c r="AV77">
        <v>0.28155339800000001</v>
      </c>
      <c r="AW77">
        <v>0.33009708700000001</v>
      </c>
      <c r="AX77">
        <v>0.38834951499999998</v>
      </c>
      <c r="AY77">
        <v>0.40776699</v>
      </c>
      <c r="AZ77">
        <v>0.27184466000000002</v>
      </c>
      <c r="BA77">
        <v>0.27184466000000002</v>
      </c>
      <c r="BB77">
        <v>0.106796117</v>
      </c>
      <c r="BC77">
        <v>0.42718446599999998</v>
      </c>
      <c r="BD77">
        <v>0.398058252</v>
      </c>
      <c r="BE77">
        <v>0.37864077699999998</v>
      </c>
      <c r="BF77">
        <v>0.59223300999999995</v>
      </c>
      <c r="BG77">
        <v>4.8543689000000001E-2</v>
      </c>
      <c r="BH77">
        <v>0.67961165000000001</v>
      </c>
      <c r="BI77">
        <v>0.21359223299999999</v>
      </c>
      <c r="BJ77">
        <v>9.7087379000000001E-2</v>
      </c>
      <c r="BK77">
        <v>8.7378641000000007E-2</v>
      </c>
      <c r="BL77">
        <v>1.9417475999999999E-2</v>
      </c>
      <c r="BM77">
        <v>0.18446601900000001</v>
      </c>
      <c r="BN77">
        <v>0.203883495</v>
      </c>
      <c r="BO77">
        <v>0.28155339800000001</v>
      </c>
      <c r="BP77">
        <v>0.37864077699999998</v>
      </c>
      <c r="BQ77">
        <v>0.16504854399999999</v>
      </c>
      <c r="BR77">
        <v>0.56310679600000002</v>
      </c>
      <c r="BS77">
        <v>5.8252427000000002E-2</v>
      </c>
      <c r="BT77">
        <v>0.106796117</v>
      </c>
      <c r="BU77">
        <v>4.8543689000000001E-2</v>
      </c>
      <c r="BV77">
        <v>0.106796117</v>
      </c>
      <c r="BW77">
        <v>4.8543689000000001E-2</v>
      </c>
      <c r="BX77">
        <v>6.7961165000000004E-2</v>
      </c>
      <c r="BY77">
        <v>1.0297442590000001</v>
      </c>
      <c r="BZ77">
        <v>0.19198621799999999</v>
      </c>
      <c r="CA77">
        <v>10</v>
      </c>
      <c r="CB77" s="30"/>
      <c r="CC77">
        <v>1.380952381</v>
      </c>
      <c r="CD77">
        <v>1.705882353</v>
      </c>
      <c r="CE77">
        <v>1.0731707319999999</v>
      </c>
      <c r="CF77">
        <v>0.63934426200000005</v>
      </c>
      <c r="CG77">
        <v>0.77669902899999999</v>
      </c>
      <c r="CH77">
        <v>1.184466019</v>
      </c>
    </row>
    <row r="78" spans="1:86" x14ac:dyDescent="0.25">
      <c r="A78" s="32" t="s">
        <v>107</v>
      </c>
      <c r="B78" s="32"/>
      <c r="C78" s="13" t="s">
        <v>100</v>
      </c>
      <c r="D78" s="2">
        <v>11</v>
      </c>
      <c r="E78">
        <v>119</v>
      </c>
      <c r="F78">
        <v>120</v>
      </c>
      <c r="G78">
        <v>9</v>
      </c>
      <c r="H78">
        <v>20</v>
      </c>
      <c r="I78">
        <v>21</v>
      </c>
      <c r="J78">
        <v>24</v>
      </c>
      <c r="K78">
        <v>28</v>
      </c>
      <c r="L78">
        <v>46</v>
      </c>
      <c r="M78">
        <v>45</v>
      </c>
      <c r="N78">
        <v>35.5</v>
      </c>
      <c r="O78">
        <v>27</v>
      </c>
      <c r="P78">
        <v>9</v>
      </c>
      <c r="Q78">
        <v>43</v>
      </c>
      <c r="R78">
        <v>37</v>
      </c>
      <c r="S78">
        <v>46</v>
      </c>
      <c r="T78">
        <v>63</v>
      </c>
      <c r="U78">
        <v>5</v>
      </c>
      <c r="V78">
        <v>82</v>
      </c>
      <c r="W78">
        <v>27</v>
      </c>
      <c r="X78">
        <v>8</v>
      </c>
      <c r="Y78">
        <v>8</v>
      </c>
      <c r="Z78">
        <v>1.5</v>
      </c>
      <c r="AA78">
        <v>31</v>
      </c>
      <c r="AB78">
        <v>16.5</v>
      </c>
      <c r="AC78">
        <v>24.5</v>
      </c>
      <c r="AD78">
        <v>33</v>
      </c>
      <c r="AE78">
        <v>21</v>
      </c>
      <c r="AF78">
        <v>72</v>
      </c>
      <c r="AG78">
        <v>7</v>
      </c>
      <c r="AH78">
        <v>12</v>
      </c>
      <c r="AI78">
        <v>4</v>
      </c>
      <c r="AJ78">
        <v>13</v>
      </c>
      <c r="AK78">
        <v>4.5</v>
      </c>
      <c r="AL78">
        <v>13</v>
      </c>
      <c r="AM78">
        <v>52</v>
      </c>
      <c r="AN78">
        <v>8</v>
      </c>
      <c r="AO78">
        <v>0.90757121100000004</v>
      </c>
      <c r="AP78">
        <v>0.13962633999999999</v>
      </c>
      <c r="AQ78" t="s">
        <v>109</v>
      </c>
      <c r="AR78">
        <v>1.0084033610000001</v>
      </c>
      <c r="AS78">
        <v>7.5630251999999995E-2</v>
      </c>
      <c r="AT78">
        <v>0.16806722700000001</v>
      </c>
      <c r="AU78">
        <v>0.17647058800000001</v>
      </c>
      <c r="AV78">
        <v>0.20168067200000001</v>
      </c>
      <c r="AW78">
        <v>0.235294118</v>
      </c>
      <c r="AX78">
        <v>0.38655462200000001</v>
      </c>
      <c r="AY78">
        <v>0.37815126100000002</v>
      </c>
      <c r="AZ78">
        <v>0.29831932799999999</v>
      </c>
      <c r="BA78">
        <v>0.226890756</v>
      </c>
      <c r="BB78">
        <v>7.5630251999999995E-2</v>
      </c>
      <c r="BC78">
        <v>0.36134453799999999</v>
      </c>
      <c r="BD78">
        <v>0.31092437000000001</v>
      </c>
      <c r="BE78">
        <v>0.38655462200000001</v>
      </c>
      <c r="BF78">
        <v>0.52941176499999998</v>
      </c>
      <c r="BG78">
        <v>4.2016807000000003E-2</v>
      </c>
      <c r="BH78">
        <v>0.68907563000000005</v>
      </c>
      <c r="BI78">
        <v>0.226890756</v>
      </c>
      <c r="BJ78">
        <v>6.7226890999999997E-2</v>
      </c>
      <c r="BK78">
        <v>6.7226890999999997E-2</v>
      </c>
      <c r="BL78">
        <v>1.2605042E-2</v>
      </c>
      <c r="BM78">
        <v>0.26050420200000002</v>
      </c>
      <c r="BN78">
        <v>0.13865546200000001</v>
      </c>
      <c r="BO78">
        <v>0.20588235299999999</v>
      </c>
      <c r="BP78">
        <v>0.27731092400000001</v>
      </c>
      <c r="BQ78">
        <v>0.17647058800000001</v>
      </c>
      <c r="BR78">
        <v>0.60504201700000004</v>
      </c>
      <c r="BS78">
        <v>5.8823528999999999E-2</v>
      </c>
      <c r="BT78">
        <v>0.100840336</v>
      </c>
      <c r="BU78">
        <v>3.3613444999999999E-2</v>
      </c>
      <c r="BV78">
        <v>0.109243697</v>
      </c>
      <c r="BW78">
        <v>3.7815125999999998E-2</v>
      </c>
      <c r="BX78">
        <v>0.109243697</v>
      </c>
      <c r="BY78">
        <v>0.90757121100000004</v>
      </c>
      <c r="BZ78">
        <v>0.13962633999999999</v>
      </c>
      <c r="CA78">
        <v>11</v>
      </c>
      <c r="CB78" s="30"/>
      <c r="CC78">
        <v>1.4848484850000001</v>
      </c>
      <c r="CD78">
        <v>1.1666666670000001</v>
      </c>
      <c r="CE78">
        <v>1.162162162</v>
      </c>
      <c r="CF78">
        <v>0.73015872999999998</v>
      </c>
      <c r="CG78">
        <v>0.77310924400000003</v>
      </c>
      <c r="CH78">
        <v>1.0588235290000001</v>
      </c>
    </row>
    <row r="79" spans="1:86" x14ac:dyDescent="0.25">
      <c r="A79" s="32" t="s">
        <v>107</v>
      </c>
      <c r="B79" s="32"/>
      <c r="C79" s="13" t="s">
        <v>100</v>
      </c>
      <c r="D79" s="2">
        <v>12</v>
      </c>
      <c r="E79">
        <v>92</v>
      </c>
      <c r="F79">
        <v>93.5</v>
      </c>
      <c r="G79">
        <v>9</v>
      </c>
      <c r="H79">
        <v>14.5</v>
      </c>
      <c r="I79">
        <v>15</v>
      </c>
      <c r="J79">
        <v>20</v>
      </c>
      <c r="K79">
        <v>24</v>
      </c>
      <c r="L79">
        <v>36</v>
      </c>
      <c r="M79">
        <v>37</v>
      </c>
      <c r="N79">
        <v>30</v>
      </c>
      <c r="O79">
        <v>26</v>
      </c>
      <c r="P79">
        <v>10</v>
      </c>
      <c r="Q79">
        <v>36</v>
      </c>
      <c r="R79">
        <v>22</v>
      </c>
      <c r="S79">
        <v>38</v>
      </c>
      <c r="T79">
        <v>43</v>
      </c>
      <c r="U79">
        <v>4</v>
      </c>
      <c r="V79">
        <v>64</v>
      </c>
      <c r="W79">
        <v>16</v>
      </c>
      <c r="X79">
        <v>4</v>
      </c>
      <c r="Y79">
        <v>7</v>
      </c>
      <c r="Z79">
        <v>3</v>
      </c>
      <c r="AA79">
        <v>23</v>
      </c>
      <c r="AB79">
        <v>18</v>
      </c>
      <c r="AC79">
        <v>21</v>
      </c>
      <c r="AD79">
        <v>29</v>
      </c>
      <c r="AE79">
        <v>23</v>
      </c>
      <c r="AF79">
        <v>44</v>
      </c>
      <c r="AG79">
        <v>4.5</v>
      </c>
      <c r="AH79">
        <v>9</v>
      </c>
      <c r="AI79">
        <v>4</v>
      </c>
      <c r="AJ79">
        <v>10</v>
      </c>
      <c r="AK79">
        <v>4</v>
      </c>
      <c r="AL79">
        <v>10</v>
      </c>
      <c r="AM79">
        <v>65</v>
      </c>
      <c r="AN79">
        <v>7</v>
      </c>
      <c r="AO79">
        <v>1.134464014</v>
      </c>
      <c r="AP79">
        <v>0.12217304800000001</v>
      </c>
      <c r="AR79">
        <v>1.016304348</v>
      </c>
      <c r="AS79">
        <v>9.7826087000000006E-2</v>
      </c>
      <c r="AT79">
        <v>0.15760869599999999</v>
      </c>
      <c r="AU79">
        <v>0.16304347799999999</v>
      </c>
      <c r="AV79">
        <v>0.21739130400000001</v>
      </c>
      <c r="AW79">
        <v>0.26086956500000003</v>
      </c>
      <c r="AX79">
        <v>0.39130434800000002</v>
      </c>
      <c r="AY79">
        <v>0.40217391299999999</v>
      </c>
      <c r="AZ79">
        <v>0.32608695700000001</v>
      </c>
      <c r="BA79">
        <v>0.28260869599999999</v>
      </c>
      <c r="BB79">
        <v>0.108695652</v>
      </c>
      <c r="BC79">
        <v>0.39130434800000002</v>
      </c>
      <c r="BD79">
        <v>0.239130435</v>
      </c>
      <c r="BE79">
        <v>0.41304347800000002</v>
      </c>
      <c r="BF79">
        <v>0.46739130400000001</v>
      </c>
      <c r="BG79">
        <v>4.3478260999999997E-2</v>
      </c>
      <c r="BH79">
        <v>0.69565217400000001</v>
      </c>
      <c r="BI79">
        <v>0.17391304299999999</v>
      </c>
      <c r="BJ79">
        <v>4.3478260999999997E-2</v>
      </c>
      <c r="BK79">
        <v>7.6086956999999997E-2</v>
      </c>
      <c r="BL79">
        <v>3.2608696E-2</v>
      </c>
      <c r="BM79">
        <v>0.25</v>
      </c>
      <c r="BN79">
        <v>0.19565217400000001</v>
      </c>
      <c r="BO79">
        <v>0.22826087</v>
      </c>
      <c r="BP79">
        <v>0.31521739100000001</v>
      </c>
      <c r="BQ79">
        <v>0.25</v>
      </c>
      <c r="BR79">
        <v>0.47826087</v>
      </c>
      <c r="BS79">
        <v>4.8913043000000003E-2</v>
      </c>
      <c r="BT79">
        <v>9.7826087000000006E-2</v>
      </c>
      <c r="BU79">
        <v>4.3478260999999997E-2</v>
      </c>
      <c r="BV79">
        <v>0.108695652</v>
      </c>
      <c r="BW79">
        <v>4.3478260999999997E-2</v>
      </c>
      <c r="BX79">
        <v>0.108695652</v>
      </c>
      <c r="BY79">
        <v>1.134464014</v>
      </c>
      <c r="BZ79">
        <v>0.12217304800000001</v>
      </c>
      <c r="CA79">
        <v>12</v>
      </c>
      <c r="CB79" s="30"/>
      <c r="CC79">
        <v>1.1666666670000001</v>
      </c>
      <c r="CD79">
        <v>0.91304347799999996</v>
      </c>
      <c r="CE79">
        <v>1.636363636</v>
      </c>
      <c r="CF79">
        <v>0.88372092999999996</v>
      </c>
      <c r="CG79">
        <v>0.78260869600000005</v>
      </c>
      <c r="CH79">
        <v>0.93478260899999999</v>
      </c>
    </row>
    <row r="80" spans="1:86" x14ac:dyDescent="0.25">
      <c r="A80" s="32" t="s">
        <v>107</v>
      </c>
      <c r="B80" s="32"/>
      <c r="C80" s="13" t="s">
        <v>100</v>
      </c>
      <c r="D80" s="2">
        <v>13</v>
      </c>
      <c r="E80">
        <v>106</v>
      </c>
      <c r="F80">
        <v>106</v>
      </c>
      <c r="G80">
        <v>8</v>
      </c>
      <c r="H80">
        <v>13</v>
      </c>
      <c r="I80">
        <v>14</v>
      </c>
      <c r="J80">
        <v>17</v>
      </c>
      <c r="K80">
        <v>20</v>
      </c>
      <c r="L80">
        <v>41</v>
      </c>
      <c r="M80">
        <v>39</v>
      </c>
      <c r="N80">
        <v>32</v>
      </c>
      <c r="O80">
        <v>25</v>
      </c>
      <c r="P80">
        <v>15</v>
      </c>
      <c r="Q80">
        <v>45</v>
      </c>
      <c r="R80">
        <v>40</v>
      </c>
      <c r="S80">
        <v>41</v>
      </c>
      <c r="T80">
        <v>53.5</v>
      </c>
      <c r="U80">
        <v>1</v>
      </c>
      <c r="V80">
        <v>69</v>
      </c>
      <c r="W80">
        <v>30</v>
      </c>
      <c r="X80">
        <v>7</v>
      </c>
      <c r="Y80">
        <v>9</v>
      </c>
      <c r="Z80">
        <v>2</v>
      </c>
      <c r="AA80">
        <v>30</v>
      </c>
      <c r="AB80">
        <v>18</v>
      </c>
      <c r="AC80">
        <v>19</v>
      </c>
      <c r="AD80">
        <v>26</v>
      </c>
      <c r="AE80">
        <v>18</v>
      </c>
      <c r="AF80">
        <v>58</v>
      </c>
      <c r="AG80">
        <v>8</v>
      </c>
      <c r="AH80">
        <v>13</v>
      </c>
      <c r="AI80">
        <v>5.5</v>
      </c>
      <c r="AJ80">
        <v>12</v>
      </c>
      <c r="AK80">
        <v>4</v>
      </c>
      <c r="AL80">
        <v>11</v>
      </c>
      <c r="AM80">
        <v>50</v>
      </c>
      <c r="AN80">
        <v>7</v>
      </c>
      <c r="AO80">
        <v>0.87266462600000005</v>
      </c>
      <c r="AP80">
        <v>0.12217304800000001</v>
      </c>
      <c r="AQ80" t="s">
        <v>110</v>
      </c>
      <c r="AR80">
        <v>1</v>
      </c>
      <c r="AS80">
        <v>7.5471698000000004E-2</v>
      </c>
      <c r="AT80">
        <v>0.122641509</v>
      </c>
      <c r="AU80">
        <v>0.132075472</v>
      </c>
      <c r="AV80">
        <v>0.160377358</v>
      </c>
      <c r="AW80">
        <v>0.188679245</v>
      </c>
      <c r="AX80">
        <v>0.38679245299999998</v>
      </c>
      <c r="AY80">
        <v>0.36792452799999997</v>
      </c>
      <c r="AZ80">
        <v>0.30188679200000001</v>
      </c>
      <c r="BA80">
        <v>0.235849057</v>
      </c>
      <c r="BB80">
        <v>0.14150943399999999</v>
      </c>
      <c r="BC80">
        <v>0.42452830200000002</v>
      </c>
      <c r="BD80">
        <v>0.37735849100000002</v>
      </c>
      <c r="BE80">
        <v>0.38679245299999998</v>
      </c>
      <c r="BF80">
        <v>0.50471698099999995</v>
      </c>
      <c r="BG80">
        <v>9.4339000000000003E-3</v>
      </c>
      <c r="BH80">
        <v>0.65094339599999995</v>
      </c>
      <c r="BI80">
        <v>0.28301886799999998</v>
      </c>
      <c r="BJ80">
        <v>6.6037736E-2</v>
      </c>
      <c r="BK80">
        <v>8.4905659999999994E-2</v>
      </c>
      <c r="BL80">
        <v>1.8867925000000001E-2</v>
      </c>
      <c r="BM80">
        <v>0.28301886799999998</v>
      </c>
      <c r="BN80">
        <v>0.16981132099999999</v>
      </c>
      <c r="BO80">
        <v>0.17924528300000001</v>
      </c>
      <c r="BP80">
        <v>0.24528301899999999</v>
      </c>
      <c r="BQ80">
        <v>0.16981132099999999</v>
      </c>
      <c r="BR80">
        <v>0.54716981099999995</v>
      </c>
      <c r="BS80">
        <v>7.5471698000000004E-2</v>
      </c>
      <c r="BT80">
        <v>0.122641509</v>
      </c>
      <c r="BU80">
        <v>5.1886792000000001E-2</v>
      </c>
      <c r="BV80">
        <v>0.11320754700000001</v>
      </c>
      <c r="BW80">
        <v>3.7735849000000002E-2</v>
      </c>
      <c r="BX80">
        <v>0.103773585</v>
      </c>
      <c r="BY80">
        <v>0.87266462600000005</v>
      </c>
      <c r="BZ80">
        <v>0.12217304800000001</v>
      </c>
      <c r="CA80">
        <v>13</v>
      </c>
      <c r="CB80" s="30"/>
      <c r="CC80">
        <v>1.0555555560000001</v>
      </c>
      <c r="CD80">
        <v>1.0555555560000001</v>
      </c>
      <c r="CE80">
        <v>1.125</v>
      </c>
      <c r="CF80">
        <v>0.76635514000000005</v>
      </c>
      <c r="CG80">
        <v>0.77358490599999996</v>
      </c>
      <c r="CH80">
        <v>1.0094339619999999</v>
      </c>
    </row>
    <row r="81" spans="1:86" x14ac:dyDescent="0.25">
      <c r="A81" s="32" t="s">
        <v>107</v>
      </c>
      <c r="B81" s="32"/>
      <c r="C81" s="13" t="s">
        <v>100</v>
      </c>
      <c r="D81" s="2">
        <v>14</v>
      </c>
      <c r="E81">
        <v>91</v>
      </c>
      <c r="F81">
        <v>94</v>
      </c>
      <c r="G81">
        <v>11</v>
      </c>
      <c r="H81">
        <v>17</v>
      </c>
      <c r="I81">
        <v>18</v>
      </c>
      <c r="J81">
        <v>25</v>
      </c>
      <c r="K81">
        <v>29</v>
      </c>
      <c r="L81">
        <v>38</v>
      </c>
      <c r="M81">
        <v>40</v>
      </c>
      <c r="N81">
        <v>30</v>
      </c>
      <c r="O81">
        <v>20</v>
      </c>
      <c r="P81">
        <v>11</v>
      </c>
      <c r="Q81">
        <v>39</v>
      </c>
      <c r="R81">
        <v>28</v>
      </c>
      <c r="S81">
        <v>37</v>
      </c>
      <c r="T81">
        <v>53</v>
      </c>
      <c r="U81">
        <v>4</v>
      </c>
      <c r="V81">
        <v>61</v>
      </c>
      <c r="W81">
        <v>20</v>
      </c>
      <c r="X81">
        <v>10</v>
      </c>
      <c r="Y81">
        <v>7</v>
      </c>
      <c r="Z81">
        <v>4</v>
      </c>
      <c r="AA81">
        <v>17</v>
      </c>
      <c r="AB81">
        <v>26</v>
      </c>
      <c r="AC81">
        <v>32</v>
      </c>
      <c r="AD81">
        <v>37</v>
      </c>
      <c r="AE81">
        <v>20</v>
      </c>
      <c r="AF81">
        <v>65</v>
      </c>
      <c r="AG81">
        <v>6</v>
      </c>
      <c r="AH81">
        <v>11</v>
      </c>
      <c r="AI81">
        <v>4</v>
      </c>
      <c r="AJ81">
        <v>13</v>
      </c>
      <c r="AK81">
        <v>3</v>
      </c>
      <c r="AL81">
        <v>11</v>
      </c>
      <c r="AM81">
        <v>25</v>
      </c>
      <c r="AN81">
        <v>14</v>
      </c>
      <c r="AO81">
        <v>0.43633231300000003</v>
      </c>
      <c r="AP81">
        <v>0.24434609500000001</v>
      </c>
      <c r="AR81">
        <v>1.032967033</v>
      </c>
      <c r="AS81">
        <v>0.12087912100000001</v>
      </c>
      <c r="AT81">
        <v>0.18681318699999999</v>
      </c>
      <c r="AU81">
        <v>0.19780219800000001</v>
      </c>
      <c r="AV81">
        <v>0.27472527499999999</v>
      </c>
      <c r="AW81">
        <v>0.31868131900000002</v>
      </c>
      <c r="AX81">
        <v>0.41758241800000001</v>
      </c>
      <c r="AY81">
        <v>0.43956044</v>
      </c>
      <c r="AZ81">
        <v>0.32967033000000001</v>
      </c>
      <c r="BA81">
        <v>0.21978022</v>
      </c>
      <c r="BB81">
        <v>0.12087912100000001</v>
      </c>
      <c r="BC81">
        <v>0.428571429</v>
      </c>
      <c r="BD81">
        <v>0.30769230800000003</v>
      </c>
      <c r="BE81">
        <v>0.40659340700000002</v>
      </c>
      <c r="BF81">
        <v>0.58241758200000004</v>
      </c>
      <c r="BG81">
        <v>4.3956044E-2</v>
      </c>
      <c r="BH81">
        <v>0.67032966999999999</v>
      </c>
      <c r="BI81">
        <v>0.21978022</v>
      </c>
      <c r="BJ81">
        <v>0.10989011</v>
      </c>
      <c r="BK81">
        <v>7.6923077000000006E-2</v>
      </c>
      <c r="BL81">
        <v>4.3956044E-2</v>
      </c>
      <c r="BM81">
        <v>0.18681318699999999</v>
      </c>
      <c r="BN81">
        <v>0.28571428599999998</v>
      </c>
      <c r="BO81">
        <v>0.351648352</v>
      </c>
      <c r="BP81">
        <v>0.40659340700000002</v>
      </c>
      <c r="BQ81">
        <v>0.21978022</v>
      </c>
      <c r="BR81">
        <v>0.71428571399999996</v>
      </c>
      <c r="BS81">
        <v>6.5934066E-2</v>
      </c>
      <c r="BT81">
        <v>0.12087912100000001</v>
      </c>
      <c r="BU81">
        <v>4.3956044E-2</v>
      </c>
      <c r="BV81">
        <v>0.14285714299999999</v>
      </c>
      <c r="BW81">
        <v>3.2967033E-2</v>
      </c>
      <c r="BX81">
        <v>0.12087912100000001</v>
      </c>
      <c r="BY81">
        <v>0.43633231300000003</v>
      </c>
      <c r="BZ81">
        <v>0.24434609500000001</v>
      </c>
      <c r="CA81">
        <v>14</v>
      </c>
      <c r="CB81" s="30"/>
      <c r="CC81">
        <v>1.230769231</v>
      </c>
      <c r="CD81">
        <v>1.6</v>
      </c>
      <c r="CE81">
        <v>1.3928571430000001</v>
      </c>
      <c r="CF81">
        <v>0.69811320799999999</v>
      </c>
      <c r="CG81">
        <v>0.83516483500000005</v>
      </c>
      <c r="CH81">
        <v>1.164835165</v>
      </c>
    </row>
    <row r="82" spans="1:86" x14ac:dyDescent="0.25">
      <c r="A82" s="32" t="s">
        <v>107</v>
      </c>
      <c r="B82" s="32"/>
      <c r="C82" s="13" t="s">
        <v>100</v>
      </c>
      <c r="D82" s="2">
        <v>15</v>
      </c>
      <c r="E82">
        <v>108</v>
      </c>
      <c r="F82">
        <v>107</v>
      </c>
      <c r="G82">
        <v>10</v>
      </c>
      <c r="H82">
        <v>15</v>
      </c>
      <c r="I82">
        <v>16</v>
      </c>
      <c r="J82">
        <v>22.5</v>
      </c>
      <c r="K82">
        <v>26</v>
      </c>
      <c r="L82">
        <v>40</v>
      </c>
      <c r="M82">
        <v>41</v>
      </c>
      <c r="N82">
        <v>39</v>
      </c>
      <c r="O82">
        <v>28</v>
      </c>
      <c r="P82">
        <v>13</v>
      </c>
      <c r="Q82">
        <v>43</v>
      </c>
      <c r="R82">
        <v>34</v>
      </c>
      <c r="S82">
        <v>41</v>
      </c>
      <c r="T82">
        <v>60</v>
      </c>
      <c r="U82">
        <v>4</v>
      </c>
      <c r="V82">
        <v>78</v>
      </c>
      <c r="W82">
        <v>23</v>
      </c>
      <c r="X82">
        <v>12</v>
      </c>
      <c r="Y82">
        <v>7</v>
      </c>
      <c r="Z82">
        <v>0.5</v>
      </c>
      <c r="AA82">
        <v>23</v>
      </c>
      <c r="AB82">
        <v>15</v>
      </c>
      <c r="AC82">
        <v>32.5</v>
      </c>
      <c r="AD82">
        <v>41</v>
      </c>
      <c r="AE82">
        <v>19.5</v>
      </c>
      <c r="AF82">
        <v>66</v>
      </c>
      <c r="AG82">
        <v>6.5</v>
      </c>
      <c r="AH82">
        <v>12</v>
      </c>
      <c r="AI82">
        <v>4</v>
      </c>
      <c r="AJ82">
        <v>11</v>
      </c>
      <c r="AK82">
        <v>4</v>
      </c>
      <c r="AL82">
        <v>10</v>
      </c>
      <c r="AM82">
        <v>55</v>
      </c>
      <c r="AN82">
        <v>17</v>
      </c>
      <c r="AO82">
        <v>0.95993108900000002</v>
      </c>
      <c r="AP82">
        <v>0.29670597300000001</v>
      </c>
      <c r="AR82">
        <v>0.99074074099999998</v>
      </c>
      <c r="AS82">
        <v>9.2592593000000001E-2</v>
      </c>
      <c r="AT82">
        <v>0.13888888899999999</v>
      </c>
      <c r="AU82">
        <v>0.14814814800000001</v>
      </c>
      <c r="AV82">
        <v>0.20833333300000001</v>
      </c>
      <c r="AW82">
        <v>0.24074074100000001</v>
      </c>
      <c r="AX82">
        <v>0.37037037</v>
      </c>
      <c r="AY82">
        <v>0.37962963</v>
      </c>
      <c r="AZ82">
        <v>0.36111111099999998</v>
      </c>
      <c r="BA82">
        <v>0.25925925900000002</v>
      </c>
      <c r="BB82">
        <v>0.12037037</v>
      </c>
      <c r="BC82">
        <v>0.39814814799999998</v>
      </c>
      <c r="BD82">
        <v>0.31481481500000003</v>
      </c>
      <c r="BE82">
        <v>0.37962963</v>
      </c>
      <c r="BF82">
        <v>0.55555555599999995</v>
      </c>
      <c r="BG82">
        <v>3.7037037000000002E-2</v>
      </c>
      <c r="BH82">
        <v>0.72222222199999997</v>
      </c>
      <c r="BI82">
        <v>0.21296296300000001</v>
      </c>
      <c r="BJ82">
        <v>0.111111111</v>
      </c>
      <c r="BK82">
        <v>6.4814814999999998E-2</v>
      </c>
      <c r="BL82">
        <v>4.62963E-3</v>
      </c>
      <c r="BM82">
        <v>0.21296296300000001</v>
      </c>
      <c r="BN82">
        <v>0.13888888899999999</v>
      </c>
      <c r="BO82">
        <v>0.30092592600000001</v>
      </c>
      <c r="BP82">
        <v>0.37962963</v>
      </c>
      <c r="BQ82">
        <v>0.18055555600000001</v>
      </c>
      <c r="BR82">
        <v>0.61111111100000004</v>
      </c>
      <c r="BS82">
        <v>6.0185185000000002E-2</v>
      </c>
      <c r="BT82">
        <v>0.111111111</v>
      </c>
      <c r="BU82">
        <v>3.7037037000000002E-2</v>
      </c>
      <c r="BV82">
        <v>0.10185185200000001</v>
      </c>
      <c r="BW82">
        <v>3.7037037000000002E-2</v>
      </c>
      <c r="BX82">
        <v>9.2592593000000001E-2</v>
      </c>
      <c r="BY82">
        <v>0.95993108900000002</v>
      </c>
      <c r="BZ82">
        <v>0.29670597300000001</v>
      </c>
      <c r="CA82">
        <v>15</v>
      </c>
      <c r="CB82" s="30"/>
      <c r="CC82">
        <v>2.1666666669999999</v>
      </c>
      <c r="CD82">
        <v>1.6666666670000001</v>
      </c>
      <c r="CE82">
        <v>1.2647058819999999</v>
      </c>
      <c r="CF82">
        <v>0.68333333299999999</v>
      </c>
      <c r="CG82">
        <v>0.74074074099999998</v>
      </c>
      <c r="CH82">
        <v>1.111111111</v>
      </c>
    </row>
    <row r="83" spans="1:86" x14ac:dyDescent="0.25">
      <c r="A83" s="32" t="s">
        <v>107</v>
      </c>
      <c r="B83" s="32"/>
      <c r="C83" s="13" t="s">
        <v>100</v>
      </c>
      <c r="D83" s="2">
        <v>16</v>
      </c>
      <c r="E83">
        <v>106</v>
      </c>
      <c r="F83">
        <v>111</v>
      </c>
      <c r="G83">
        <v>10</v>
      </c>
      <c r="H83">
        <v>17</v>
      </c>
      <c r="I83">
        <v>17</v>
      </c>
      <c r="J83">
        <v>25</v>
      </c>
      <c r="K83">
        <v>28</v>
      </c>
      <c r="L83">
        <v>44.5</v>
      </c>
      <c r="M83">
        <v>45</v>
      </c>
      <c r="N83">
        <v>34</v>
      </c>
      <c r="O83">
        <v>27</v>
      </c>
      <c r="P83">
        <v>14</v>
      </c>
      <c r="Q83">
        <v>48</v>
      </c>
      <c r="R83">
        <v>36</v>
      </c>
      <c r="S83">
        <v>45</v>
      </c>
      <c r="T83">
        <v>52</v>
      </c>
      <c r="U83">
        <v>3.5</v>
      </c>
      <c r="V83">
        <v>70</v>
      </c>
      <c r="W83">
        <v>15</v>
      </c>
      <c r="X83">
        <v>8</v>
      </c>
      <c r="Y83">
        <v>9</v>
      </c>
      <c r="Z83">
        <v>0.5</v>
      </c>
      <c r="AA83">
        <v>19.5</v>
      </c>
      <c r="AB83">
        <v>6</v>
      </c>
      <c r="AC83">
        <v>29</v>
      </c>
      <c r="AD83">
        <v>40</v>
      </c>
      <c r="AE83">
        <v>19</v>
      </c>
      <c r="AF83">
        <v>60</v>
      </c>
      <c r="AG83">
        <v>7</v>
      </c>
      <c r="AH83">
        <v>13</v>
      </c>
      <c r="AI83">
        <v>5</v>
      </c>
      <c r="AJ83">
        <v>14</v>
      </c>
      <c r="AK83">
        <v>5</v>
      </c>
      <c r="AL83">
        <v>14</v>
      </c>
      <c r="AM83">
        <v>42</v>
      </c>
      <c r="AN83">
        <v>29</v>
      </c>
      <c r="AO83">
        <v>0.73303828599999998</v>
      </c>
      <c r="AP83">
        <v>0.50614548299999995</v>
      </c>
      <c r="AQ83" t="s">
        <v>109</v>
      </c>
      <c r="AR83">
        <v>1.0471698110000001</v>
      </c>
      <c r="AS83">
        <v>9.4339622999999997E-2</v>
      </c>
      <c r="AT83">
        <v>0.160377358</v>
      </c>
      <c r="AU83">
        <v>0.160377358</v>
      </c>
      <c r="AV83">
        <v>0.235849057</v>
      </c>
      <c r="AW83">
        <v>0.26415094300000003</v>
      </c>
      <c r="AX83">
        <v>0.41981132100000002</v>
      </c>
      <c r="AY83">
        <v>0.42452830200000002</v>
      </c>
      <c r="AZ83">
        <v>0.32075471700000002</v>
      </c>
      <c r="BA83">
        <v>0.25471698100000001</v>
      </c>
      <c r="BB83">
        <v>0.132075472</v>
      </c>
      <c r="BC83">
        <v>0.45283018899999999</v>
      </c>
      <c r="BD83">
        <v>0.33962264199999997</v>
      </c>
      <c r="BE83">
        <v>0.42452830200000002</v>
      </c>
      <c r="BF83">
        <v>0.49056603799999998</v>
      </c>
      <c r="BG83">
        <v>3.3018868E-2</v>
      </c>
      <c r="BH83">
        <v>0.66037735799999997</v>
      </c>
      <c r="BI83">
        <v>0.14150943399999999</v>
      </c>
      <c r="BJ83">
        <v>7.5471698000000004E-2</v>
      </c>
      <c r="BK83">
        <v>8.4905659999999994E-2</v>
      </c>
      <c r="BL83">
        <v>4.7169810000000003E-3</v>
      </c>
      <c r="BM83">
        <v>0.18396226399999999</v>
      </c>
      <c r="BN83">
        <v>5.6603774000000003E-2</v>
      </c>
      <c r="BO83">
        <v>0.27358490600000002</v>
      </c>
      <c r="BP83">
        <v>0.37735849100000002</v>
      </c>
      <c r="BQ83">
        <v>0.17924528300000001</v>
      </c>
      <c r="BR83">
        <v>0.56603773599999996</v>
      </c>
      <c r="BS83">
        <v>6.6037736E-2</v>
      </c>
      <c r="BT83">
        <v>0.122641509</v>
      </c>
      <c r="BU83">
        <v>4.7169810999999999E-2</v>
      </c>
      <c r="BV83">
        <v>0.132075472</v>
      </c>
      <c r="BW83">
        <v>4.7169810999999999E-2</v>
      </c>
      <c r="BX83">
        <v>0.132075472</v>
      </c>
      <c r="BY83">
        <v>0.73303828599999998</v>
      </c>
      <c r="BZ83">
        <v>0.50614548299999995</v>
      </c>
      <c r="CA83">
        <v>16</v>
      </c>
      <c r="CB83" s="30"/>
      <c r="CC83">
        <v>4.8333333329999997</v>
      </c>
      <c r="CD83">
        <v>1.5263157890000001</v>
      </c>
      <c r="CE83">
        <v>1.3333333329999999</v>
      </c>
      <c r="CF83">
        <v>0.86538461499999997</v>
      </c>
      <c r="CG83">
        <v>0.83962264200000003</v>
      </c>
      <c r="CH83">
        <v>0.98113207499999999</v>
      </c>
    </row>
    <row r="84" spans="1:86" x14ac:dyDescent="0.25">
      <c r="A84" s="32" t="s">
        <v>107</v>
      </c>
      <c r="B84" s="32"/>
      <c r="C84" s="13" t="s">
        <v>100</v>
      </c>
      <c r="D84" s="2">
        <v>17</v>
      </c>
      <c r="E84">
        <v>120</v>
      </c>
      <c r="F84">
        <v>119</v>
      </c>
      <c r="G84">
        <v>9</v>
      </c>
      <c r="H84">
        <v>19</v>
      </c>
      <c r="I84">
        <v>21</v>
      </c>
      <c r="J84">
        <v>23</v>
      </c>
      <c r="K84">
        <v>29</v>
      </c>
      <c r="L84">
        <v>42</v>
      </c>
      <c r="M84">
        <v>46.5</v>
      </c>
      <c r="N84">
        <v>35</v>
      </c>
      <c r="O84">
        <v>27</v>
      </c>
      <c r="P84">
        <v>14</v>
      </c>
      <c r="Q84">
        <v>44</v>
      </c>
      <c r="R84">
        <v>41</v>
      </c>
      <c r="S84">
        <v>42</v>
      </c>
      <c r="T84">
        <v>59</v>
      </c>
      <c r="U84">
        <v>6</v>
      </c>
      <c r="V84">
        <v>83</v>
      </c>
      <c r="W84">
        <v>24</v>
      </c>
      <c r="X84">
        <v>9</v>
      </c>
      <c r="Y84">
        <v>9</v>
      </c>
      <c r="Z84">
        <v>0.5</v>
      </c>
      <c r="AA84">
        <v>25</v>
      </c>
      <c r="AB84">
        <v>15</v>
      </c>
      <c r="AC84">
        <v>24</v>
      </c>
      <c r="AD84">
        <v>38</v>
      </c>
      <c r="AE84">
        <v>20</v>
      </c>
      <c r="AF84">
        <v>70</v>
      </c>
      <c r="AG84">
        <v>7</v>
      </c>
      <c r="AH84">
        <v>13</v>
      </c>
      <c r="AI84">
        <v>6</v>
      </c>
      <c r="AJ84">
        <v>12</v>
      </c>
      <c r="AK84">
        <v>7</v>
      </c>
      <c r="AL84">
        <v>10</v>
      </c>
      <c r="AM84">
        <v>62</v>
      </c>
      <c r="AN84">
        <v>10</v>
      </c>
      <c r="AO84">
        <v>1.0821041360000001</v>
      </c>
      <c r="AP84">
        <v>0.17453292500000001</v>
      </c>
      <c r="AR84">
        <v>0.99166666699999995</v>
      </c>
      <c r="AS84">
        <v>7.4999999999999997E-2</v>
      </c>
      <c r="AT84">
        <v>0.15833333299999999</v>
      </c>
      <c r="AU84">
        <v>0.17499999999999999</v>
      </c>
      <c r="AV84">
        <v>0.19166666700000001</v>
      </c>
      <c r="AW84">
        <v>0.241666667</v>
      </c>
      <c r="AX84">
        <v>0.35</v>
      </c>
      <c r="AY84">
        <v>0.38750000000000001</v>
      </c>
      <c r="AZ84">
        <v>0.29166666699999999</v>
      </c>
      <c r="BA84">
        <v>0.22500000000000001</v>
      </c>
      <c r="BB84">
        <v>0.116666667</v>
      </c>
      <c r="BC84">
        <v>0.366666667</v>
      </c>
      <c r="BD84">
        <v>0.34166666699999998</v>
      </c>
      <c r="BE84">
        <v>0.35</v>
      </c>
      <c r="BF84">
        <v>0.491666667</v>
      </c>
      <c r="BG84">
        <v>0.05</v>
      </c>
      <c r="BH84">
        <v>0.69166666700000001</v>
      </c>
      <c r="BI84">
        <v>0.2</v>
      </c>
      <c r="BJ84">
        <v>7.4999999999999997E-2</v>
      </c>
      <c r="BK84">
        <v>7.4999999999999997E-2</v>
      </c>
      <c r="BL84">
        <v>4.1666669999999998E-3</v>
      </c>
      <c r="BM84">
        <v>0.20833333300000001</v>
      </c>
      <c r="BN84">
        <v>0.125</v>
      </c>
      <c r="BO84">
        <v>0.2</v>
      </c>
      <c r="BP84">
        <v>0.31666666700000001</v>
      </c>
      <c r="BQ84">
        <v>0.16666666699999999</v>
      </c>
      <c r="BR84">
        <v>0.58333333300000001</v>
      </c>
      <c r="BS84">
        <v>5.8333333000000001E-2</v>
      </c>
      <c r="BT84">
        <v>0.108333333</v>
      </c>
      <c r="BU84">
        <v>0.05</v>
      </c>
      <c r="BV84">
        <v>0.1</v>
      </c>
      <c r="BW84">
        <v>5.8333333000000001E-2</v>
      </c>
      <c r="BX84">
        <v>8.3333332999999996E-2</v>
      </c>
      <c r="BY84">
        <v>1.0821041360000001</v>
      </c>
      <c r="BZ84">
        <v>0.17453292500000001</v>
      </c>
      <c r="CA84">
        <v>17</v>
      </c>
      <c r="CB84" s="30"/>
      <c r="CC84">
        <v>1.6</v>
      </c>
      <c r="CD84">
        <v>1.2</v>
      </c>
      <c r="CE84">
        <v>1.0731707319999999</v>
      </c>
      <c r="CF84">
        <v>0.71186440699999998</v>
      </c>
      <c r="CG84">
        <v>0.7</v>
      </c>
      <c r="CH84">
        <v>0.98333333300000003</v>
      </c>
    </row>
    <row r="85" spans="1:86" x14ac:dyDescent="0.25">
      <c r="A85" s="32" t="s">
        <v>107</v>
      </c>
      <c r="B85" s="32"/>
      <c r="C85" s="13" t="s">
        <v>100</v>
      </c>
      <c r="D85" s="2">
        <v>18</v>
      </c>
      <c r="E85">
        <v>100</v>
      </c>
      <c r="F85">
        <v>98</v>
      </c>
      <c r="G85">
        <v>10</v>
      </c>
      <c r="H85">
        <v>11.5</v>
      </c>
      <c r="I85">
        <v>13</v>
      </c>
      <c r="J85">
        <v>16</v>
      </c>
      <c r="K85">
        <v>23</v>
      </c>
      <c r="L85">
        <v>33</v>
      </c>
      <c r="M85">
        <v>36</v>
      </c>
      <c r="N85">
        <v>25</v>
      </c>
      <c r="O85">
        <v>17</v>
      </c>
      <c r="P85">
        <v>11</v>
      </c>
      <c r="Q85">
        <v>35</v>
      </c>
      <c r="R85">
        <v>32</v>
      </c>
      <c r="S85">
        <v>33.5</v>
      </c>
      <c r="T85">
        <v>49</v>
      </c>
      <c r="U85">
        <v>7</v>
      </c>
      <c r="V85">
        <v>72</v>
      </c>
      <c r="W85">
        <v>18</v>
      </c>
      <c r="X85">
        <v>9</v>
      </c>
      <c r="Y85">
        <v>7</v>
      </c>
      <c r="Z85">
        <v>3</v>
      </c>
      <c r="AA85">
        <v>19</v>
      </c>
      <c r="AB85">
        <v>24</v>
      </c>
      <c r="AC85">
        <v>31</v>
      </c>
      <c r="AD85">
        <v>38</v>
      </c>
      <c r="AE85">
        <v>20</v>
      </c>
      <c r="AF85">
        <v>54</v>
      </c>
      <c r="AG85">
        <v>7</v>
      </c>
      <c r="AH85">
        <v>8</v>
      </c>
      <c r="AI85">
        <v>5</v>
      </c>
      <c r="AJ85">
        <v>8</v>
      </c>
      <c r="AK85">
        <v>4</v>
      </c>
      <c r="AL85">
        <v>5</v>
      </c>
      <c r="AM85">
        <v>78</v>
      </c>
      <c r="AN85">
        <v>7</v>
      </c>
      <c r="AO85">
        <v>1.3613568170000001</v>
      </c>
      <c r="AP85">
        <v>0.12217304800000001</v>
      </c>
      <c r="AR85">
        <v>0.98</v>
      </c>
      <c r="AS85">
        <v>0.1</v>
      </c>
      <c r="AT85">
        <v>0.115</v>
      </c>
      <c r="AU85">
        <v>0.13</v>
      </c>
      <c r="AV85">
        <v>0.16</v>
      </c>
      <c r="AW85">
        <v>0.23</v>
      </c>
      <c r="AX85">
        <v>0.33</v>
      </c>
      <c r="AY85">
        <v>0.36</v>
      </c>
      <c r="AZ85">
        <v>0.25</v>
      </c>
      <c r="BA85">
        <v>0.17</v>
      </c>
      <c r="BB85">
        <v>0.11</v>
      </c>
      <c r="BC85">
        <v>0.35</v>
      </c>
      <c r="BD85">
        <v>0.32</v>
      </c>
      <c r="BE85">
        <v>0.33500000000000002</v>
      </c>
      <c r="BF85">
        <v>0.49</v>
      </c>
      <c r="BG85">
        <v>7.0000000000000007E-2</v>
      </c>
      <c r="BH85">
        <v>0.72</v>
      </c>
      <c r="BI85">
        <v>0.18</v>
      </c>
      <c r="BJ85">
        <v>0.09</v>
      </c>
      <c r="BK85">
        <v>7.0000000000000007E-2</v>
      </c>
      <c r="BL85">
        <v>0.03</v>
      </c>
      <c r="BM85">
        <v>0.19</v>
      </c>
      <c r="BN85">
        <v>0.24</v>
      </c>
      <c r="BO85">
        <v>0.31</v>
      </c>
      <c r="BP85">
        <v>0.38</v>
      </c>
      <c r="BQ85">
        <v>0.2</v>
      </c>
      <c r="BR85">
        <v>0.54</v>
      </c>
      <c r="BS85">
        <v>7.0000000000000007E-2</v>
      </c>
      <c r="BT85">
        <v>0.08</v>
      </c>
      <c r="BU85">
        <v>0.05</v>
      </c>
      <c r="BV85">
        <v>0.08</v>
      </c>
      <c r="BW85">
        <v>0.04</v>
      </c>
      <c r="BX85">
        <v>0.05</v>
      </c>
      <c r="BY85">
        <v>1.3613568170000001</v>
      </c>
      <c r="BZ85">
        <v>0.12217304800000001</v>
      </c>
      <c r="CA85">
        <v>18</v>
      </c>
      <c r="CB85" s="30"/>
      <c r="CC85">
        <v>1.2916666670000001</v>
      </c>
      <c r="CD85">
        <v>1.55</v>
      </c>
      <c r="CE85">
        <v>1.09375</v>
      </c>
      <c r="CF85">
        <v>0.68367346900000003</v>
      </c>
      <c r="CG85">
        <v>0.66</v>
      </c>
      <c r="CH85">
        <v>0.98</v>
      </c>
    </row>
    <row r="86" spans="1:86" x14ac:dyDescent="0.25">
      <c r="A86" s="32" t="s">
        <v>107</v>
      </c>
      <c r="B86" s="32"/>
      <c r="C86" s="13" t="s">
        <v>100</v>
      </c>
      <c r="D86" s="2">
        <v>19</v>
      </c>
      <c r="E86">
        <v>101</v>
      </c>
      <c r="F86">
        <v>101</v>
      </c>
      <c r="G86">
        <v>10</v>
      </c>
      <c r="H86">
        <v>16.5</v>
      </c>
      <c r="I86">
        <v>18</v>
      </c>
      <c r="J86">
        <v>22</v>
      </c>
      <c r="K86">
        <v>24.5</v>
      </c>
      <c r="L86">
        <v>39</v>
      </c>
      <c r="M86">
        <v>41</v>
      </c>
      <c r="N86">
        <v>23</v>
      </c>
      <c r="O86">
        <v>19</v>
      </c>
      <c r="P86">
        <v>13</v>
      </c>
      <c r="Q86">
        <v>39</v>
      </c>
      <c r="R86">
        <v>42</v>
      </c>
      <c r="S86">
        <v>40</v>
      </c>
      <c r="T86">
        <v>54</v>
      </c>
      <c r="U86">
        <v>3</v>
      </c>
      <c r="V86">
        <v>60</v>
      </c>
      <c r="W86">
        <v>20</v>
      </c>
      <c r="X86">
        <v>5</v>
      </c>
      <c r="Y86">
        <v>9</v>
      </c>
      <c r="Z86">
        <v>14</v>
      </c>
      <c r="AA86">
        <v>21</v>
      </c>
      <c r="AB86">
        <v>19</v>
      </c>
      <c r="AC86">
        <v>24</v>
      </c>
      <c r="AD86">
        <v>35</v>
      </c>
      <c r="AE86">
        <v>20</v>
      </c>
      <c r="AF86">
        <v>56</v>
      </c>
      <c r="AG86">
        <v>6</v>
      </c>
      <c r="AH86">
        <v>10</v>
      </c>
      <c r="AI86">
        <v>4</v>
      </c>
      <c r="AJ86">
        <v>11</v>
      </c>
      <c r="AK86">
        <v>5</v>
      </c>
      <c r="AL86">
        <v>10</v>
      </c>
      <c r="AM86">
        <v>59</v>
      </c>
      <c r="AN86">
        <v>11</v>
      </c>
      <c r="AO86">
        <v>1.0297442590000001</v>
      </c>
      <c r="AP86">
        <v>0.19198621799999999</v>
      </c>
      <c r="AR86">
        <v>1</v>
      </c>
      <c r="AS86">
        <v>9.9009900999999997E-2</v>
      </c>
      <c r="AT86">
        <v>0.163366337</v>
      </c>
      <c r="AU86">
        <v>0.178217822</v>
      </c>
      <c r="AV86">
        <v>0.21782178199999999</v>
      </c>
      <c r="AW86">
        <v>0.24257425699999999</v>
      </c>
      <c r="AX86">
        <v>0.38613861399999999</v>
      </c>
      <c r="AY86">
        <v>0.40594059399999999</v>
      </c>
      <c r="AZ86">
        <v>0.22772277199999999</v>
      </c>
      <c r="BA86">
        <v>0.188118812</v>
      </c>
      <c r="BB86">
        <v>0.12871287100000001</v>
      </c>
      <c r="BC86">
        <v>0.38613861399999999</v>
      </c>
      <c r="BD86">
        <v>0.41584158399999999</v>
      </c>
      <c r="BE86">
        <v>0.39603960399999999</v>
      </c>
      <c r="BF86">
        <v>0.53465346499999999</v>
      </c>
      <c r="BG86">
        <v>2.9702969999999999E-2</v>
      </c>
      <c r="BH86">
        <v>0.59405940599999996</v>
      </c>
      <c r="BI86">
        <v>0.19801980199999999</v>
      </c>
      <c r="BJ86">
        <v>4.9504949999999999E-2</v>
      </c>
      <c r="BK86">
        <v>8.9108910999999999E-2</v>
      </c>
      <c r="BL86">
        <v>0.138613861</v>
      </c>
      <c r="BM86">
        <v>0.20792079199999999</v>
      </c>
      <c r="BN86">
        <v>0.188118812</v>
      </c>
      <c r="BO86">
        <v>0.23762376199999999</v>
      </c>
      <c r="BP86">
        <v>0.34653465300000003</v>
      </c>
      <c r="BQ86">
        <v>0.19801980199999999</v>
      </c>
      <c r="BR86">
        <v>0.55445544599999996</v>
      </c>
      <c r="BS86">
        <v>5.9405940999999997E-2</v>
      </c>
      <c r="BT86">
        <v>9.9009900999999997E-2</v>
      </c>
      <c r="BU86">
        <v>3.9603960000000001E-2</v>
      </c>
      <c r="BV86">
        <v>0.108910891</v>
      </c>
      <c r="BW86">
        <v>4.9504949999999999E-2</v>
      </c>
      <c r="BX86">
        <v>9.9009900999999997E-2</v>
      </c>
      <c r="BY86">
        <v>1.0297442590000001</v>
      </c>
      <c r="BZ86">
        <v>0.19198621799999999</v>
      </c>
      <c r="CA86">
        <v>19</v>
      </c>
      <c r="CB86" s="30"/>
      <c r="CC86">
        <v>1.263157895</v>
      </c>
      <c r="CD86">
        <v>1.2</v>
      </c>
      <c r="CE86">
        <v>0.928571429</v>
      </c>
      <c r="CF86">
        <v>0.74074074099999998</v>
      </c>
      <c r="CG86">
        <v>0.77227722799999998</v>
      </c>
      <c r="CH86">
        <v>1.0693069310000001</v>
      </c>
    </row>
    <row r="87" spans="1:86" x14ac:dyDescent="0.25">
      <c r="A87" s="32" t="s">
        <v>107</v>
      </c>
      <c r="B87" s="32"/>
      <c r="C87" s="13" t="s">
        <v>100</v>
      </c>
      <c r="D87" s="2">
        <v>20</v>
      </c>
      <c r="E87">
        <v>100</v>
      </c>
      <c r="F87">
        <v>103</v>
      </c>
      <c r="G87">
        <v>11</v>
      </c>
      <c r="H87">
        <v>17</v>
      </c>
      <c r="I87">
        <v>16</v>
      </c>
      <c r="J87">
        <v>25</v>
      </c>
      <c r="K87">
        <v>25</v>
      </c>
      <c r="L87">
        <v>46</v>
      </c>
      <c r="M87">
        <v>44</v>
      </c>
      <c r="N87">
        <v>37</v>
      </c>
      <c r="O87">
        <v>29</v>
      </c>
      <c r="P87">
        <v>12</v>
      </c>
      <c r="Q87">
        <v>47</v>
      </c>
      <c r="R87">
        <v>32</v>
      </c>
      <c r="S87">
        <v>47</v>
      </c>
      <c r="T87">
        <v>49</v>
      </c>
      <c r="U87">
        <v>0.5</v>
      </c>
      <c r="V87">
        <v>66</v>
      </c>
      <c r="W87">
        <v>19</v>
      </c>
      <c r="X87">
        <v>9</v>
      </c>
      <c r="Y87">
        <v>9</v>
      </c>
      <c r="Z87">
        <v>2</v>
      </c>
      <c r="AA87">
        <v>17</v>
      </c>
      <c r="AB87">
        <v>25</v>
      </c>
      <c r="AC87">
        <v>21</v>
      </c>
      <c r="AD87">
        <v>31</v>
      </c>
      <c r="AE87">
        <v>17</v>
      </c>
      <c r="AF87">
        <v>59</v>
      </c>
      <c r="AG87">
        <v>7</v>
      </c>
      <c r="AH87">
        <v>11</v>
      </c>
      <c r="AI87">
        <v>5</v>
      </c>
      <c r="AJ87">
        <v>13</v>
      </c>
      <c r="AK87">
        <v>6</v>
      </c>
      <c r="AL87">
        <v>13</v>
      </c>
      <c r="AM87">
        <v>40</v>
      </c>
      <c r="AN87">
        <v>24</v>
      </c>
      <c r="AO87">
        <v>0.69813170099999999</v>
      </c>
      <c r="AP87">
        <v>0.41887901999999999</v>
      </c>
      <c r="AQ87" t="s">
        <v>111</v>
      </c>
      <c r="AR87">
        <v>1.03</v>
      </c>
      <c r="AS87">
        <v>0.11</v>
      </c>
      <c r="AT87">
        <v>0.17</v>
      </c>
      <c r="AU87">
        <v>0.16</v>
      </c>
      <c r="AV87">
        <v>0.25</v>
      </c>
      <c r="AW87">
        <v>0.25</v>
      </c>
      <c r="AX87">
        <v>0.46</v>
      </c>
      <c r="AY87">
        <v>0.44</v>
      </c>
      <c r="AZ87">
        <v>0.37</v>
      </c>
      <c r="BA87">
        <v>0.28999999999999998</v>
      </c>
      <c r="BB87">
        <v>0.12</v>
      </c>
      <c r="BC87">
        <v>0.47</v>
      </c>
      <c r="BD87">
        <v>0.32</v>
      </c>
      <c r="BE87">
        <v>0.47</v>
      </c>
      <c r="BF87">
        <v>0.49</v>
      </c>
      <c r="BG87">
        <v>5.0000000000000001E-3</v>
      </c>
      <c r="BH87">
        <v>0.66</v>
      </c>
      <c r="BI87">
        <v>0.19</v>
      </c>
      <c r="BJ87">
        <v>0.09</v>
      </c>
      <c r="BK87">
        <v>0.09</v>
      </c>
      <c r="BL87">
        <v>0.02</v>
      </c>
      <c r="BM87">
        <v>0.17</v>
      </c>
      <c r="BN87">
        <v>0.25</v>
      </c>
      <c r="BO87">
        <v>0.21</v>
      </c>
      <c r="BP87">
        <v>0.31</v>
      </c>
      <c r="BQ87">
        <v>0.17</v>
      </c>
      <c r="BR87">
        <v>0.59</v>
      </c>
      <c r="BS87">
        <v>7.0000000000000007E-2</v>
      </c>
      <c r="BT87">
        <v>0.11</v>
      </c>
      <c r="BU87">
        <v>0.05</v>
      </c>
      <c r="BV87">
        <v>0.13</v>
      </c>
      <c r="BW87">
        <v>0.06</v>
      </c>
      <c r="BX87">
        <v>0.13</v>
      </c>
      <c r="BY87">
        <v>0.69813170099999999</v>
      </c>
      <c r="BZ87">
        <v>0.41887901999999999</v>
      </c>
      <c r="CA87">
        <v>20</v>
      </c>
      <c r="CB87" s="30"/>
      <c r="CC87">
        <v>0.84</v>
      </c>
      <c r="CD87">
        <v>1.2352941180000001</v>
      </c>
      <c r="CE87">
        <v>1.46875</v>
      </c>
      <c r="CF87">
        <v>0.95918367299999996</v>
      </c>
      <c r="CG87">
        <v>0.92</v>
      </c>
      <c r="CH87">
        <v>0.98</v>
      </c>
    </row>
    <row r="88" spans="1:86" x14ac:dyDescent="0.25">
      <c r="A88" s="32" t="s">
        <v>107</v>
      </c>
      <c r="B88" s="32"/>
      <c r="C88" s="13" t="s">
        <v>100</v>
      </c>
      <c r="D88" s="2">
        <v>21</v>
      </c>
      <c r="E88">
        <v>100</v>
      </c>
      <c r="F88">
        <v>101</v>
      </c>
      <c r="G88">
        <v>9</v>
      </c>
      <c r="H88">
        <v>17</v>
      </c>
      <c r="I88">
        <v>18</v>
      </c>
      <c r="J88">
        <v>20</v>
      </c>
      <c r="K88">
        <v>24</v>
      </c>
      <c r="L88">
        <v>36</v>
      </c>
      <c r="M88">
        <v>35</v>
      </c>
      <c r="N88">
        <v>25</v>
      </c>
      <c r="O88">
        <v>17</v>
      </c>
      <c r="P88">
        <v>11</v>
      </c>
      <c r="Q88">
        <v>34</v>
      </c>
      <c r="R88">
        <v>36</v>
      </c>
      <c r="S88">
        <v>37</v>
      </c>
      <c r="T88">
        <v>53</v>
      </c>
      <c r="U88">
        <v>4</v>
      </c>
      <c r="V88">
        <v>73</v>
      </c>
      <c r="W88">
        <v>29</v>
      </c>
      <c r="X88">
        <v>9</v>
      </c>
      <c r="Y88">
        <v>8</v>
      </c>
      <c r="Z88">
        <v>2</v>
      </c>
      <c r="AA88">
        <v>22</v>
      </c>
      <c r="AB88">
        <v>24</v>
      </c>
      <c r="AC88">
        <v>24</v>
      </c>
      <c r="AD88">
        <v>29</v>
      </c>
      <c r="AE88">
        <v>18</v>
      </c>
      <c r="AF88">
        <v>56</v>
      </c>
      <c r="AG88">
        <v>6</v>
      </c>
      <c r="AH88">
        <v>10</v>
      </c>
      <c r="AI88">
        <v>4.5</v>
      </c>
      <c r="AJ88">
        <v>13</v>
      </c>
      <c r="AK88">
        <v>3</v>
      </c>
      <c r="AL88">
        <v>11</v>
      </c>
      <c r="AM88">
        <v>48</v>
      </c>
      <c r="AN88">
        <v>7</v>
      </c>
      <c r="AO88">
        <v>0.83775804099999995</v>
      </c>
      <c r="AP88">
        <v>0.12217304800000001</v>
      </c>
      <c r="AR88">
        <v>1.01</v>
      </c>
      <c r="AS88">
        <v>0.09</v>
      </c>
      <c r="AT88">
        <v>0.17</v>
      </c>
      <c r="AU88">
        <v>0.18</v>
      </c>
      <c r="AV88">
        <v>0.2</v>
      </c>
      <c r="AW88">
        <v>0.24</v>
      </c>
      <c r="AX88">
        <v>0.36</v>
      </c>
      <c r="AY88">
        <v>0.35</v>
      </c>
      <c r="AZ88">
        <v>0.25</v>
      </c>
      <c r="BA88">
        <v>0.17</v>
      </c>
      <c r="BB88">
        <v>0.11</v>
      </c>
      <c r="BC88">
        <v>0.34</v>
      </c>
      <c r="BD88">
        <v>0.36</v>
      </c>
      <c r="BE88">
        <v>0.37</v>
      </c>
      <c r="BF88">
        <v>0.53</v>
      </c>
      <c r="BG88">
        <v>0.04</v>
      </c>
      <c r="BH88">
        <v>0.73</v>
      </c>
      <c r="BI88">
        <v>0.28999999999999998</v>
      </c>
      <c r="BJ88">
        <v>0.09</v>
      </c>
      <c r="BK88">
        <v>0.08</v>
      </c>
      <c r="BL88">
        <v>0.02</v>
      </c>
      <c r="BM88">
        <v>0.22</v>
      </c>
      <c r="BN88">
        <v>0.24</v>
      </c>
      <c r="BO88">
        <v>0.24</v>
      </c>
      <c r="BP88">
        <v>0.28999999999999998</v>
      </c>
      <c r="BQ88">
        <v>0.18</v>
      </c>
      <c r="BR88">
        <v>0.56000000000000005</v>
      </c>
      <c r="BS88">
        <v>0.06</v>
      </c>
      <c r="BT88">
        <v>0.1</v>
      </c>
      <c r="BU88">
        <v>4.4999999999999998E-2</v>
      </c>
      <c r="BV88">
        <v>0.13</v>
      </c>
      <c r="BW88">
        <v>0.03</v>
      </c>
      <c r="BX88">
        <v>0.11</v>
      </c>
      <c r="BY88">
        <v>0.83775804099999995</v>
      </c>
      <c r="BZ88">
        <v>0.12217304800000001</v>
      </c>
      <c r="CA88">
        <v>21</v>
      </c>
      <c r="CB88" s="30"/>
      <c r="CC88">
        <v>1</v>
      </c>
      <c r="CD88">
        <v>1.3333333329999999</v>
      </c>
      <c r="CE88">
        <v>0.94444444400000005</v>
      </c>
      <c r="CF88">
        <v>0.69811320799999999</v>
      </c>
      <c r="CG88">
        <v>0.72</v>
      </c>
      <c r="CH88">
        <v>1.06</v>
      </c>
    </row>
    <row r="89" spans="1:86" x14ac:dyDescent="0.25">
      <c r="A89" s="32" t="s">
        <v>107</v>
      </c>
      <c r="B89" s="32"/>
      <c r="C89" s="13" t="s">
        <v>100</v>
      </c>
      <c r="D89" s="2">
        <v>22</v>
      </c>
      <c r="E89">
        <v>100</v>
      </c>
      <c r="F89">
        <v>103</v>
      </c>
      <c r="G89">
        <v>9</v>
      </c>
      <c r="H89">
        <v>19</v>
      </c>
      <c r="I89">
        <v>20</v>
      </c>
      <c r="J89">
        <v>29</v>
      </c>
      <c r="K89">
        <v>31</v>
      </c>
      <c r="L89">
        <v>46</v>
      </c>
      <c r="M89">
        <v>44</v>
      </c>
      <c r="N89">
        <v>36</v>
      </c>
      <c r="O89">
        <v>24</v>
      </c>
      <c r="P89">
        <v>10</v>
      </c>
      <c r="Q89">
        <v>44</v>
      </c>
      <c r="R89">
        <v>32</v>
      </c>
      <c r="S89">
        <v>47</v>
      </c>
      <c r="T89">
        <v>51</v>
      </c>
      <c r="U89">
        <v>2</v>
      </c>
      <c r="V89">
        <v>68</v>
      </c>
      <c r="W89">
        <v>28</v>
      </c>
      <c r="X89">
        <v>13</v>
      </c>
      <c r="Y89">
        <v>7</v>
      </c>
      <c r="Z89">
        <v>1.5</v>
      </c>
      <c r="AA89">
        <v>16</v>
      </c>
      <c r="AB89">
        <v>18</v>
      </c>
      <c r="AC89">
        <v>32</v>
      </c>
      <c r="AD89">
        <v>38</v>
      </c>
      <c r="AE89">
        <v>16</v>
      </c>
      <c r="AF89">
        <v>59</v>
      </c>
      <c r="AG89">
        <v>6</v>
      </c>
      <c r="AH89">
        <v>9</v>
      </c>
      <c r="AI89">
        <v>6</v>
      </c>
      <c r="AJ89">
        <v>10</v>
      </c>
      <c r="AK89">
        <v>5</v>
      </c>
      <c r="AL89">
        <v>9</v>
      </c>
      <c r="AM89">
        <v>42</v>
      </c>
      <c r="AN89">
        <v>15</v>
      </c>
      <c r="AO89">
        <v>0.73303828599999998</v>
      </c>
      <c r="AP89">
        <v>0.26179938800000002</v>
      </c>
      <c r="AR89">
        <v>1.03</v>
      </c>
      <c r="AS89">
        <v>0.09</v>
      </c>
      <c r="AT89">
        <v>0.19</v>
      </c>
      <c r="AU89">
        <v>0.2</v>
      </c>
      <c r="AV89">
        <v>0.28999999999999998</v>
      </c>
      <c r="AW89">
        <v>0.31</v>
      </c>
      <c r="AX89">
        <v>0.46</v>
      </c>
      <c r="AY89">
        <v>0.44</v>
      </c>
      <c r="AZ89">
        <v>0.36</v>
      </c>
      <c r="BA89">
        <v>0.24</v>
      </c>
      <c r="BB89">
        <v>0.1</v>
      </c>
      <c r="BC89">
        <v>0.44</v>
      </c>
      <c r="BD89">
        <v>0.32</v>
      </c>
      <c r="BE89">
        <v>0.47</v>
      </c>
      <c r="BF89">
        <v>0.51</v>
      </c>
      <c r="BG89">
        <v>0.02</v>
      </c>
      <c r="BH89">
        <v>0.68</v>
      </c>
      <c r="BI89">
        <v>0.28000000000000003</v>
      </c>
      <c r="BJ89">
        <v>0.13</v>
      </c>
      <c r="BK89">
        <v>7.0000000000000007E-2</v>
      </c>
      <c r="BL89">
        <v>1.4999999999999999E-2</v>
      </c>
      <c r="BM89">
        <v>0.16</v>
      </c>
      <c r="BN89">
        <v>0.18</v>
      </c>
      <c r="BO89">
        <v>0.32</v>
      </c>
      <c r="BP89">
        <v>0.38</v>
      </c>
      <c r="BQ89">
        <v>0.16</v>
      </c>
      <c r="BR89">
        <v>0.59</v>
      </c>
      <c r="BS89">
        <v>0.06</v>
      </c>
      <c r="BT89">
        <v>0.09</v>
      </c>
      <c r="BU89">
        <v>0.06</v>
      </c>
      <c r="BV89">
        <v>0.1</v>
      </c>
      <c r="BW89">
        <v>0.05</v>
      </c>
      <c r="BX89">
        <v>0.09</v>
      </c>
      <c r="BY89">
        <v>0.73303828599999998</v>
      </c>
      <c r="BZ89">
        <v>0.26179938800000002</v>
      </c>
      <c r="CA89">
        <v>22</v>
      </c>
      <c r="CB89" s="30"/>
      <c r="CC89">
        <v>1.7777777779999999</v>
      </c>
      <c r="CD89">
        <v>2</v>
      </c>
      <c r="CE89">
        <v>1.375</v>
      </c>
      <c r="CF89">
        <v>0.92156862699999997</v>
      </c>
      <c r="CG89">
        <v>0.92</v>
      </c>
      <c r="CH89">
        <v>1.02</v>
      </c>
    </row>
    <row r="90" spans="1:86" x14ac:dyDescent="0.25">
      <c r="A90" s="32" t="s">
        <v>107</v>
      </c>
      <c r="B90" s="32"/>
      <c r="C90" s="13" t="s">
        <v>100</v>
      </c>
      <c r="D90" s="2">
        <v>23</v>
      </c>
      <c r="E90">
        <v>95</v>
      </c>
      <c r="F90">
        <v>97</v>
      </c>
      <c r="G90">
        <v>8</v>
      </c>
      <c r="H90">
        <v>18</v>
      </c>
      <c r="I90">
        <v>20</v>
      </c>
      <c r="J90">
        <v>18</v>
      </c>
      <c r="K90">
        <v>21</v>
      </c>
      <c r="L90">
        <v>25</v>
      </c>
      <c r="M90">
        <v>25</v>
      </c>
      <c r="N90">
        <v>33</v>
      </c>
      <c r="O90">
        <v>27</v>
      </c>
      <c r="P90">
        <v>13</v>
      </c>
      <c r="Q90">
        <v>41</v>
      </c>
      <c r="R90">
        <v>30</v>
      </c>
      <c r="S90">
        <v>38</v>
      </c>
      <c r="T90">
        <v>41</v>
      </c>
      <c r="U90">
        <v>3</v>
      </c>
      <c r="V90">
        <v>66</v>
      </c>
      <c r="W90">
        <v>23</v>
      </c>
      <c r="X90">
        <v>6</v>
      </c>
      <c r="Y90">
        <v>9</v>
      </c>
      <c r="Z90">
        <v>1</v>
      </c>
      <c r="AA90">
        <v>20</v>
      </c>
      <c r="AB90">
        <v>18</v>
      </c>
      <c r="AC90">
        <v>30</v>
      </c>
      <c r="AD90">
        <v>39</v>
      </c>
      <c r="AE90">
        <v>14</v>
      </c>
      <c r="AF90">
        <v>66</v>
      </c>
      <c r="AG90">
        <v>7.5</v>
      </c>
      <c r="AH90">
        <v>10.5</v>
      </c>
      <c r="AI90">
        <v>5.5</v>
      </c>
      <c r="AJ90">
        <v>11</v>
      </c>
      <c r="AK90">
        <v>4</v>
      </c>
      <c r="AL90">
        <v>8</v>
      </c>
      <c r="AM90">
        <v>30</v>
      </c>
      <c r="AN90">
        <v>15</v>
      </c>
      <c r="AO90">
        <v>0.52359877600000004</v>
      </c>
      <c r="AP90">
        <v>0.26179938800000002</v>
      </c>
      <c r="AQ90" t="s">
        <v>106</v>
      </c>
      <c r="AR90">
        <v>1.021052632</v>
      </c>
      <c r="AS90">
        <v>8.4210525999999994E-2</v>
      </c>
      <c r="AT90">
        <v>0.189473684</v>
      </c>
      <c r="AU90">
        <v>0.21052631599999999</v>
      </c>
      <c r="AV90">
        <v>0.189473684</v>
      </c>
      <c r="AW90">
        <v>0.221052632</v>
      </c>
      <c r="AX90">
        <v>0.26315789499999998</v>
      </c>
      <c r="AY90">
        <v>0.26315789499999998</v>
      </c>
      <c r="AZ90">
        <v>0.34736842099999998</v>
      </c>
      <c r="BA90">
        <v>0.28421052600000002</v>
      </c>
      <c r="BB90">
        <v>0.13684210499999999</v>
      </c>
      <c r="BC90">
        <v>0.43157894699999999</v>
      </c>
      <c r="BD90">
        <v>0.31578947400000001</v>
      </c>
      <c r="BE90">
        <v>0.4</v>
      </c>
      <c r="BF90">
        <v>0.43157894699999999</v>
      </c>
      <c r="BG90">
        <v>3.1578947000000003E-2</v>
      </c>
      <c r="BH90">
        <v>0.69473684199999997</v>
      </c>
      <c r="BI90">
        <v>0.24210526299999999</v>
      </c>
      <c r="BJ90">
        <v>6.3157895000000006E-2</v>
      </c>
      <c r="BK90">
        <v>9.4736842000000002E-2</v>
      </c>
      <c r="BL90">
        <v>1.0526316000000001E-2</v>
      </c>
      <c r="BM90">
        <v>0.21052631599999999</v>
      </c>
      <c r="BN90">
        <v>0.189473684</v>
      </c>
      <c r="BO90">
        <v>0.31578947400000001</v>
      </c>
      <c r="BP90">
        <v>0.410526316</v>
      </c>
      <c r="BQ90">
        <v>0.147368421</v>
      </c>
      <c r="BR90">
        <v>0.69473684199999997</v>
      </c>
      <c r="BS90">
        <v>7.8947368000000004E-2</v>
      </c>
      <c r="BT90">
        <v>0.110526316</v>
      </c>
      <c r="BU90">
        <v>5.7894737000000002E-2</v>
      </c>
      <c r="BV90">
        <v>0.115789474</v>
      </c>
      <c r="BW90">
        <v>4.2105262999999997E-2</v>
      </c>
      <c r="BX90">
        <v>8.4210525999999994E-2</v>
      </c>
      <c r="BY90">
        <v>0.52359877600000004</v>
      </c>
      <c r="BZ90">
        <v>0.26179938800000002</v>
      </c>
      <c r="CA90">
        <v>23</v>
      </c>
      <c r="CB90" s="30"/>
      <c r="CC90">
        <v>1.6666666670000001</v>
      </c>
      <c r="CD90">
        <v>2.1428571430000001</v>
      </c>
      <c r="CE90">
        <v>1.3666666670000001</v>
      </c>
      <c r="CF90">
        <v>0.92682926799999998</v>
      </c>
      <c r="CG90">
        <v>0.52631578899999998</v>
      </c>
      <c r="CH90">
        <v>0.86315789499999995</v>
      </c>
    </row>
    <row r="91" spans="1:86" x14ac:dyDescent="0.25">
      <c r="A91" s="32" t="s">
        <v>107</v>
      </c>
      <c r="B91" s="32"/>
      <c r="C91" s="13" t="s">
        <v>100</v>
      </c>
      <c r="D91" s="2">
        <v>24</v>
      </c>
      <c r="E91">
        <v>104</v>
      </c>
      <c r="F91">
        <v>109</v>
      </c>
      <c r="G91">
        <v>11</v>
      </c>
      <c r="H91">
        <v>19</v>
      </c>
      <c r="I91">
        <v>20</v>
      </c>
      <c r="J91">
        <v>27</v>
      </c>
      <c r="K91">
        <v>31</v>
      </c>
      <c r="L91">
        <v>43</v>
      </c>
      <c r="M91">
        <v>44</v>
      </c>
      <c r="N91">
        <v>26</v>
      </c>
      <c r="O91">
        <v>22</v>
      </c>
      <c r="P91">
        <v>12</v>
      </c>
      <c r="Q91">
        <v>43</v>
      </c>
      <c r="R91">
        <v>35</v>
      </c>
      <c r="S91">
        <v>44</v>
      </c>
      <c r="T91">
        <v>55</v>
      </c>
      <c r="U91">
        <v>4</v>
      </c>
      <c r="V91">
        <v>70</v>
      </c>
      <c r="W91">
        <v>20</v>
      </c>
      <c r="X91">
        <v>5</v>
      </c>
      <c r="Y91">
        <v>7</v>
      </c>
      <c r="Z91">
        <v>1</v>
      </c>
      <c r="AA91">
        <v>19</v>
      </c>
      <c r="AB91">
        <v>9.5</v>
      </c>
      <c r="AC91">
        <v>30</v>
      </c>
      <c r="AD91">
        <v>38</v>
      </c>
      <c r="AE91">
        <v>18</v>
      </c>
      <c r="AF91">
        <v>67</v>
      </c>
      <c r="AG91">
        <v>5</v>
      </c>
      <c r="AH91">
        <v>12</v>
      </c>
      <c r="AI91">
        <v>5</v>
      </c>
      <c r="AJ91">
        <v>14</v>
      </c>
      <c r="AK91">
        <v>5</v>
      </c>
      <c r="AL91">
        <v>7</v>
      </c>
      <c r="AM91">
        <v>35</v>
      </c>
      <c r="AN91">
        <v>12</v>
      </c>
      <c r="AO91">
        <v>0.61086523800000003</v>
      </c>
      <c r="AP91">
        <v>0.20943951</v>
      </c>
      <c r="AR91">
        <v>1.048076923</v>
      </c>
      <c r="AS91">
        <v>0.10576923100000001</v>
      </c>
      <c r="AT91">
        <v>0.182692308</v>
      </c>
      <c r="AU91">
        <v>0.192307692</v>
      </c>
      <c r="AV91">
        <v>0.25961538499999998</v>
      </c>
      <c r="AW91">
        <v>0.29807692299999999</v>
      </c>
      <c r="AX91">
        <v>0.41346153800000002</v>
      </c>
      <c r="AY91">
        <v>0.42307692299999999</v>
      </c>
      <c r="AZ91">
        <v>0.25</v>
      </c>
      <c r="BA91">
        <v>0.21153846200000001</v>
      </c>
      <c r="BB91">
        <v>0.115384615</v>
      </c>
      <c r="BC91">
        <v>0.41346153800000002</v>
      </c>
      <c r="BD91">
        <v>0.33653846199999998</v>
      </c>
      <c r="BE91">
        <v>0.42307692299999999</v>
      </c>
      <c r="BF91">
        <v>0.52884615400000001</v>
      </c>
      <c r="BG91">
        <v>3.8461538000000003E-2</v>
      </c>
      <c r="BH91">
        <v>0.67307692299999999</v>
      </c>
      <c r="BI91">
        <v>0.192307692</v>
      </c>
      <c r="BJ91">
        <v>4.8076923000000001E-2</v>
      </c>
      <c r="BK91">
        <v>6.7307692000000002E-2</v>
      </c>
      <c r="BL91">
        <v>9.6153850000000006E-3</v>
      </c>
      <c r="BM91">
        <v>0.182692308</v>
      </c>
      <c r="BN91">
        <v>9.1346153999999999E-2</v>
      </c>
      <c r="BO91">
        <v>0.28846153800000002</v>
      </c>
      <c r="BP91">
        <v>0.36538461500000002</v>
      </c>
      <c r="BQ91">
        <v>0.17307692299999999</v>
      </c>
      <c r="BR91">
        <v>0.64423076899999998</v>
      </c>
      <c r="BS91">
        <v>4.8076923000000001E-2</v>
      </c>
      <c r="BT91">
        <v>0.115384615</v>
      </c>
      <c r="BU91">
        <v>4.8076923000000001E-2</v>
      </c>
      <c r="BV91">
        <v>0.134615385</v>
      </c>
      <c r="BW91">
        <v>4.8076923000000001E-2</v>
      </c>
      <c r="BX91">
        <v>6.7307692000000002E-2</v>
      </c>
      <c r="BY91">
        <v>0.61086523800000003</v>
      </c>
      <c r="BZ91">
        <v>0.20943951</v>
      </c>
      <c r="CA91">
        <v>24</v>
      </c>
      <c r="CB91" s="30"/>
      <c r="CC91">
        <v>3.1578947369999999</v>
      </c>
      <c r="CD91">
        <v>1.6666666670000001</v>
      </c>
      <c r="CE91">
        <v>1.228571429</v>
      </c>
      <c r="CF91">
        <v>0.8</v>
      </c>
      <c r="CG91">
        <v>0.82692307700000001</v>
      </c>
      <c r="CH91">
        <v>1.057692308</v>
      </c>
    </row>
    <row r="92" spans="1:86" x14ac:dyDescent="0.25">
      <c r="A92" s="32" t="s">
        <v>107</v>
      </c>
      <c r="B92" s="32"/>
      <c r="C92" s="13" t="s">
        <v>100</v>
      </c>
      <c r="D92" s="2">
        <v>25</v>
      </c>
      <c r="E92">
        <v>103</v>
      </c>
      <c r="F92">
        <v>106</v>
      </c>
      <c r="G92">
        <v>10</v>
      </c>
      <c r="H92">
        <v>20.5</v>
      </c>
      <c r="I92">
        <v>22</v>
      </c>
      <c r="J92">
        <v>31</v>
      </c>
      <c r="K92">
        <v>35</v>
      </c>
      <c r="L92">
        <v>43</v>
      </c>
      <c r="M92">
        <v>43.5</v>
      </c>
      <c r="N92">
        <v>27</v>
      </c>
      <c r="O92">
        <v>21</v>
      </c>
      <c r="P92">
        <v>15</v>
      </c>
      <c r="Q92">
        <v>42</v>
      </c>
      <c r="R92">
        <v>46</v>
      </c>
      <c r="S92">
        <v>46</v>
      </c>
      <c r="T92">
        <v>62</v>
      </c>
      <c r="U92">
        <v>3</v>
      </c>
      <c r="V92">
        <v>87</v>
      </c>
      <c r="W92">
        <v>19</v>
      </c>
      <c r="X92">
        <v>6.5</v>
      </c>
      <c r="Y92">
        <v>8</v>
      </c>
      <c r="Z92">
        <v>2</v>
      </c>
      <c r="AA92">
        <v>24</v>
      </c>
      <c r="AB92">
        <v>26</v>
      </c>
      <c r="AC92">
        <v>25.5</v>
      </c>
      <c r="AD92">
        <v>34</v>
      </c>
      <c r="AE92">
        <v>19</v>
      </c>
      <c r="AF92">
        <v>71</v>
      </c>
      <c r="AG92">
        <v>9</v>
      </c>
      <c r="AH92">
        <v>17</v>
      </c>
      <c r="AI92">
        <v>6</v>
      </c>
      <c r="AJ92">
        <v>19</v>
      </c>
      <c r="AK92">
        <v>6</v>
      </c>
      <c r="AL92">
        <v>18</v>
      </c>
      <c r="AM92">
        <v>49</v>
      </c>
      <c r="AN92">
        <v>4</v>
      </c>
      <c r="AO92">
        <v>0.85521133299999996</v>
      </c>
      <c r="AP92">
        <v>0.19198621799999999</v>
      </c>
      <c r="AQ92" t="s">
        <v>106</v>
      </c>
      <c r="AR92">
        <v>1.0291262139999999</v>
      </c>
      <c r="AS92">
        <v>9.7087379000000001E-2</v>
      </c>
      <c r="AT92">
        <v>0.199029126</v>
      </c>
      <c r="AU92">
        <v>0.21359223299999999</v>
      </c>
      <c r="AV92">
        <v>0.300970874</v>
      </c>
      <c r="AW92">
        <v>0.33980582500000001</v>
      </c>
      <c r="AX92">
        <v>0.41747572799999999</v>
      </c>
      <c r="AY92">
        <v>0.42233009700000002</v>
      </c>
      <c r="AZ92">
        <v>0.26213592200000002</v>
      </c>
      <c r="BA92">
        <v>0.203883495</v>
      </c>
      <c r="BB92">
        <v>0.145631068</v>
      </c>
      <c r="BC92">
        <v>0.40776699</v>
      </c>
      <c r="BD92">
        <v>0.44660194199999997</v>
      </c>
      <c r="BE92">
        <v>0.44660194199999997</v>
      </c>
      <c r="BF92">
        <v>0.601941748</v>
      </c>
      <c r="BG92">
        <v>2.9126214000000001E-2</v>
      </c>
      <c r="BH92">
        <v>0.84466019400000003</v>
      </c>
      <c r="BI92">
        <v>0.18446601900000001</v>
      </c>
      <c r="BJ92">
        <v>6.3106796000000007E-2</v>
      </c>
      <c r="BK92">
        <v>7.7669902999999998E-2</v>
      </c>
      <c r="BL92">
        <v>1.9417475999999999E-2</v>
      </c>
      <c r="BM92">
        <v>0.23300970900000001</v>
      </c>
      <c r="BN92">
        <v>0.25242718400000003</v>
      </c>
      <c r="BO92">
        <v>0.247572816</v>
      </c>
      <c r="BP92">
        <v>0.33009708700000001</v>
      </c>
      <c r="BQ92">
        <v>0.18446601900000001</v>
      </c>
      <c r="BR92">
        <v>0.68932038799999995</v>
      </c>
      <c r="BS92">
        <v>8.7378641000000007E-2</v>
      </c>
      <c r="BT92">
        <v>0.16504854399999999</v>
      </c>
      <c r="BU92">
        <v>5.8252427000000002E-2</v>
      </c>
      <c r="BV92">
        <v>0.18446601900000001</v>
      </c>
      <c r="BW92">
        <v>5.8252427000000002E-2</v>
      </c>
      <c r="BX92">
        <v>0.17475728200000001</v>
      </c>
      <c r="BY92">
        <v>0.85521133299999996</v>
      </c>
      <c r="BZ92">
        <v>0.19198621799999999</v>
      </c>
      <c r="CA92">
        <v>25</v>
      </c>
      <c r="CB92" s="30"/>
      <c r="CC92">
        <v>0.98076923100000002</v>
      </c>
      <c r="CD92">
        <v>1.3421052630000001</v>
      </c>
      <c r="CE92">
        <v>0.91304347799999996</v>
      </c>
      <c r="CF92">
        <v>0.74193548399999998</v>
      </c>
      <c r="CG92">
        <v>0.83495145599999998</v>
      </c>
      <c r="CH92">
        <v>1.2038834949999999</v>
      </c>
    </row>
    <row r="93" spans="1:86" x14ac:dyDescent="0.25">
      <c r="A93" s="32" t="s">
        <v>107</v>
      </c>
      <c r="B93" s="32"/>
      <c r="C93" s="13" t="s">
        <v>100</v>
      </c>
      <c r="D93" s="2">
        <v>26</v>
      </c>
      <c r="E93">
        <v>100</v>
      </c>
      <c r="F93">
        <v>102</v>
      </c>
      <c r="G93">
        <v>10</v>
      </c>
      <c r="H93">
        <v>16</v>
      </c>
      <c r="I93">
        <v>17</v>
      </c>
      <c r="J93">
        <v>21</v>
      </c>
      <c r="K93">
        <v>26</v>
      </c>
      <c r="L93">
        <v>39</v>
      </c>
      <c r="M93">
        <v>44</v>
      </c>
      <c r="N93">
        <v>29</v>
      </c>
      <c r="O93">
        <v>28</v>
      </c>
      <c r="P93">
        <v>11</v>
      </c>
      <c r="Q93">
        <v>40</v>
      </c>
      <c r="R93">
        <v>29</v>
      </c>
      <c r="S93">
        <v>40</v>
      </c>
      <c r="T93">
        <v>31</v>
      </c>
      <c r="U93">
        <v>6</v>
      </c>
      <c r="V93">
        <v>67</v>
      </c>
      <c r="W93">
        <v>20</v>
      </c>
      <c r="X93">
        <v>2</v>
      </c>
      <c r="Y93">
        <v>8</v>
      </c>
      <c r="Z93">
        <v>0</v>
      </c>
      <c r="AA93">
        <v>23</v>
      </c>
      <c r="AB93">
        <v>5</v>
      </c>
      <c r="AC93">
        <v>13</v>
      </c>
      <c r="AD93">
        <v>24</v>
      </c>
      <c r="AE93">
        <v>16</v>
      </c>
      <c r="AF93">
        <v>64</v>
      </c>
      <c r="AG93">
        <v>5</v>
      </c>
      <c r="AH93">
        <v>9</v>
      </c>
      <c r="AI93">
        <v>4.5</v>
      </c>
      <c r="AJ93">
        <v>9</v>
      </c>
      <c r="AK93">
        <v>5</v>
      </c>
      <c r="AL93">
        <v>8</v>
      </c>
      <c r="AM93">
        <v>31</v>
      </c>
      <c r="AN93">
        <v>34</v>
      </c>
      <c r="AO93">
        <v>0.54105206800000005</v>
      </c>
      <c r="AP93">
        <v>0.59341194600000002</v>
      </c>
      <c r="AQ93" t="s">
        <v>112</v>
      </c>
      <c r="AR93">
        <v>1.02</v>
      </c>
      <c r="AS93">
        <v>0.1</v>
      </c>
      <c r="AT93">
        <v>0.16</v>
      </c>
      <c r="AU93">
        <v>0.17</v>
      </c>
      <c r="AV93">
        <v>0.21</v>
      </c>
      <c r="AW93">
        <v>0.26</v>
      </c>
      <c r="AX93">
        <v>0.39</v>
      </c>
      <c r="AY93">
        <v>0.44</v>
      </c>
      <c r="AZ93">
        <v>0.28999999999999998</v>
      </c>
      <c r="BA93">
        <v>0.28000000000000003</v>
      </c>
      <c r="BB93">
        <v>0.11</v>
      </c>
      <c r="BC93">
        <v>0.4</v>
      </c>
      <c r="BD93">
        <v>0.28999999999999998</v>
      </c>
      <c r="BE93">
        <v>0.4</v>
      </c>
      <c r="BF93">
        <v>0.31</v>
      </c>
      <c r="BG93">
        <v>0.06</v>
      </c>
      <c r="BH93">
        <v>0.67</v>
      </c>
      <c r="BI93">
        <v>0.2</v>
      </c>
      <c r="BJ93">
        <v>0.02</v>
      </c>
      <c r="BK93">
        <v>0.08</v>
      </c>
      <c r="BL93">
        <v>0</v>
      </c>
      <c r="BM93">
        <v>0.23</v>
      </c>
      <c r="BN93">
        <v>0.05</v>
      </c>
      <c r="BO93">
        <v>0.13</v>
      </c>
      <c r="BP93">
        <v>0.24</v>
      </c>
      <c r="BQ93">
        <v>0.16</v>
      </c>
      <c r="BR93">
        <v>0.64</v>
      </c>
      <c r="BS93">
        <v>0.05</v>
      </c>
      <c r="BT93">
        <v>0.09</v>
      </c>
      <c r="BU93">
        <v>4.4999999999999998E-2</v>
      </c>
      <c r="BV93">
        <v>0.09</v>
      </c>
      <c r="BW93">
        <v>0.05</v>
      </c>
      <c r="BX93">
        <v>0.08</v>
      </c>
      <c r="BY93">
        <v>0.54105206800000005</v>
      </c>
      <c r="BZ93">
        <v>0.59341194600000002</v>
      </c>
      <c r="CA93">
        <v>26</v>
      </c>
      <c r="CB93" s="30"/>
      <c r="CC93">
        <v>2.6</v>
      </c>
      <c r="CD93">
        <v>0.8125</v>
      </c>
      <c r="CE93">
        <v>1.3793103449999999</v>
      </c>
      <c r="CF93">
        <v>1.2903225810000001</v>
      </c>
      <c r="CG93">
        <v>0.78</v>
      </c>
      <c r="CH93">
        <v>0.62</v>
      </c>
    </row>
    <row r="94" spans="1:86" x14ac:dyDescent="0.25">
      <c r="A94" s="32" t="s">
        <v>107</v>
      </c>
      <c r="B94" s="32"/>
      <c r="C94" s="13" t="s">
        <v>100</v>
      </c>
      <c r="D94" s="2">
        <v>27</v>
      </c>
      <c r="E94">
        <v>104</v>
      </c>
      <c r="F94">
        <v>112</v>
      </c>
      <c r="G94">
        <v>9</v>
      </c>
      <c r="H94">
        <v>17</v>
      </c>
      <c r="I94">
        <v>17</v>
      </c>
      <c r="J94">
        <v>24.5</v>
      </c>
      <c r="K94">
        <v>29</v>
      </c>
      <c r="L94">
        <v>44</v>
      </c>
      <c r="M94">
        <v>45</v>
      </c>
      <c r="N94">
        <v>37</v>
      </c>
      <c r="O94">
        <v>32</v>
      </c>
      <c r="P94">
        <v>18</v>
      </c>
      <c r="Q94">
        <v>30</v>
      </c>
      <c r="R94">
        <v>44</v>
      </c>
      <c r="S94">
        <v>44.5</v>
      </c>
      <c r="T94">
        <v>50</v>
      </c>
      <c r="U94">
        <v>4.5</v>
      </c>
      <c r="V94">
        <v>73</v>
      </c>
      <c r="W94">
        <v>28</v>
      </c>
      <c r="X94">
        <v>5</v>
      </c>
      <c r="Y94">
        <v>7</v>
      </c>
      <c r="Z94">
        <v>2</v>
      </c>
      <c r="AA94">
        <v>26</v>
      </c>
      <c r="AB94">
        <v>20</v>
      </c>
      <c r="AC94">
        <v>24</v>
      </c>
      <c r="AD94">
        <v>35</v>
      </c>
      <c r="AE94">
        <v>20</v>
      </c>
      <c r="AF94">
        <v>82</v>
      </c>
      <c r="AG94">
        <v>8</v>
      </c>
      <c r="AH94">
        <v>15</v>
      </c>
      <c r="AI94">
        <v>5</v>
      </c>
      <c r="AJ94">
        <v>13</v>
      </c>
      <c r="AK94">
        <v>5</v>
      </c>
      <c r="AL94">
        <v>12</v>
      </c>
      <c r="AM94">
        <v>19</v>
      </c>
      <c r="AN94">
        <v>10</v>
      </c>
      <c r="AO94">
        <v>0.331612558</v>
      </c>
      <c r="AP94">
        <v>0.17453292500000001</v>
      </c>
      <c r="AQ94" t="s">
        <v>109</v>
      </c>
      <c r="AR94">
        <v>1.076923077</v>
      </c>
      <c r="AS94">
        <v>8.6538461999999997E-2</v>
      </c>
      <c r="AT94">
        <v>0.16346153799999999</v>
      </c>
      <c r="AU94">
        <v>0.16346153799999999</v>
      </c>
      <c r="AV94">
        <v>0.23557692299999999</v>
      </c>
      <c r="AW94">
        <v>0.27884615400000001</v>
      </c>
      <c r="AX94">
        <v>0.42307692299999999</v>
      </c>
      <c r="AY94">
        <v>0.43269230800000003</v>
      </c>
      <c r="AZ94">
        <v>0.35576923100000002</v>
      </c>
      <c r="BA94">
        <v>0.30769230800000003</v>
      </c>
      <c r="BB94">
        <v>0.17307692299999999</v>
      </c>
      <c r="BC94">
        <v>0.28846153800000002</v>
      </c>
      <c r="BD94">
        <v>0.42307692299999999</v>
      </c>
      <c r="BE94">
        <v>0.42788461500000002</v>
      </c>
      <c r="BF94">
        <v>0.48076923100000002</v>
      </c>
      <c r="BG94">
        <v>4.3269230999999998E-2</v>
      </c>
      <c r="BH94">
        <v>0.70192307700000001</v>
      </c>
      <c r="BI94">
        <v>0.26923076899999998</v>
      </c>
      <c r="BJ94">
        <v>4.8076923000000001E-2</v>
      </c>
      <c r="BK94">
        <v>6.7307692000000002E-2</v>
      </c>
      <c r="BL94">
        <v>1.9230769000000002E-2</v>
      </c>
      <c r="BM94">
        <v>0.25</v>
      </c>
      <c r="BN94">
        <v>0.192307692</v>
      </c>
      <c r="BO94">
        <v>0.23076923099999999</v>
      </c>
      <c r="BP94">
        <v>0.33653846199999998</v>
      </c>
      <c r="BQ94">
        <v>0.192307692</v>
      </c>
      <c r="BR94">
        <v>0.78846153799999996</v>
      </c>
      <c r="BS94">
        <v>7.6923077000000006E-2</v>
      </c>
      <c r="BT94">
        <v>0.14423076900000001</v>
      </c>
      <c r="BU94">
        <v>4.8076923000000001E-2</v>
      </c>
      <c r="BV94">
        <v>0.125</v>
      </c>
      <c r="BW94">
        <v>4.8076923000000001E-2</v>
      </c>
      <c r="BX94">
        <v>0.115384615</v>
      </c>
      <c r="BY94">
        <v>0.331612558</v>
      </c>
      <c r="BZ94">
        <v>0.17453292500000001</v>
      </c>
      <c r="CA94">
        <v>27</v>
      </c>
      <c r="CB94" s="30"/>
      <c r="CC94">
        <v>1.2</v>
      </c>
      <c r="CD94">
        <v>1.2</v>
      </c>
      <c r="CE94">
        <v>0.68181818199999999</v>
      </c>
      <c r="CF94">
        <v>0.89</v>
      </c>
      <c r="CG94">
        <v>0.84615384599999999</v>
      </c>
      <c r="CH94">
        <v>0.96153846200000004</v>
      </c>
    </row>
    <row r="95" spans="1:86" x14ac:dyDescent="0.25">
      <c r="A95" s="32" t="s">
        <v>107</v>
      </c>
      <c r="B95" s="32"/>
      <c r="C95" s="13" t="s">
        <v>100</v>
      </c>
      <c r="D95" s="2">
        <v>28</v>
      </c>
      <c r="E95">
        <v>113</v>
      </c>
      <c r="F95">
        <v>117</v>
      </c>
      <c r="G95">
        <v>8</v>
      </c>
      <c r="H95">
        <v>14</v>
      </c>
      <c r="I95">
        <v>15</v>
      </c>
      <c r="J95">
        <v>20</v>
      </c>
      <c r="K95">
        <v>24</v>
      </c>
      <c r="L95">
        <v>35.5</v>
      </c>
      <c r="M95">
        <v>38</v>
      </c>
      <c r="N95">
        <v>40</v>
      </c>
      <c r="O95">
        <v>29</v>
      </c>
      <c r="P95">
        <v>14</v>
      </c>
      <c r="Q95">
        <v>50</v>
      </c>
      <c r="R95">
        <v>32</v>
      </c>
      <c r="S95">
        <v>44</v>
      </c>
      <c r="T95">
        <v>45</v>
      </c>
      <c r="U95">
        <v>4.5</v>
      </c>
      <c r="V95">
        <v>85</v>
      </c>
      <c r="W95">
        <v>27</v>
      </c>
      <c r="X95">
        <v>11</v>
      </c>
      <c r="Y95">
        <v>9</v>
      </c>
      <c r="Z95">
        <v>2</v>
      </c>
      <c r="AA95">
        <v>23</v>
      </c>
      <c r="AB95">
        <v>15.5</v>
      </c>
      <c r="AC95">
        <v>33</v>
      </c>
      <c r="AD95">
        <v>41</v>
      </c>
      <c r="AE95">
        <v>24</v>
      </c>
      <c r="AF95">
        <v>77</v>
      </c>
      <c r="AG95">
        <v>6</v>
      </c>
      <c r="AH95">
        <v>8</v>
      </c>
      <c r="AI95">
        <v>6</v>
      </c>
      <c r="AJ95">
        <v>8</v>
      </c>
      <c r="AK95">
        <v>5</v>
      </c>
      <c r="AL95">
        <v>9</v>
      </c>
      <c r="AM95">
        <v>43</v>
      </c>
      <c r="AN95">
        <v>14</v>
      </c>
      <c r="AO95">
        <v>0.75049157799999999</v>
      </c>
      <c r="AP95">
        <v>0.24434609500000001</v>
      </c>
      <c r="AR95">
        <v>1.03539823</v>
      </c>
      <c r="AS95">
        <v>7.0796460000000005E-2</v>
      </c>
      <c r="AT95">
        <v>0.123893805</v>
      </c>
      <c r="AU95">
        <v>0.132743363</v>
      </c>
      <c r="AV95">
        <v>0.17699115000000001</v>
      </c>
      <c r="AW95">
        <v>0.21238938099999999</v>
      </c>
      <c r="AX95">
        <v>0.31415929199999998</v>
      </c>
      <c r="AY95">
        <v>0.33628318600000001</v>
      </c>
      <c r="AZ95">
        <v>0.353982301</v>
      </c>
      <c r="BA95">
        <v>0.25663716800000003</v>
      </c>
      <c r="BB95">
        <v>0.123893805</v>
      </c>
      <c r="BC95">
        <v>0.44247787599999999</v>
      </c>
      <c r="BD95">
        <v>0.28318584099999999</v>
      </c>
      <c r="BE95">
        <v>0.38938053099999997</v>
      </c>
      <c r="BF95">
        <v>0.39823008799999998</v>
      </c>
      <c r="BG95">
        <v>3.9823008999999999E-2</v>
      </c>
      <c r="BH95">
        <v>0.75221238899999998</v>
      </c>
      <c r="BI95">
        <v>0.23893805300000001</v>
      </c>
      <c r="BJ95">
        <v>9.7345133E-2</v>
      </c>
      <c r="BK95">
        <v>7.9646017999999999E-2</v>
      </c>
      <c r="BL95">
        <v>1.7699115000000001E-2</v>
      </c>
      <c r="BM95">
        <v>0.20353982300000001</v>
      </c>
      <c r="BN95">
        <v>0.13716814199999999</v>
      </c>
      <c r="BO95">
        <v>0.292035398</v>
      </c>
      <c r="BP95">
        <v>0.36283185800000001</v>
      </c>
      <c r="BQ95">
        <v>0.21238938099999999</v>
      </c>
      <c r="BR95">
        <v>0.68141592900000003</v>
      </c>
      <c r="BS95">
        <v>5.3097344999999997E-2</v>
      </c>
      <c r="BT95">
        <v>7.0796460000000005E-2</v>
      </c>
      <c r="BU95">
        <v>5.3097344999999997E-2</v>
      </c>
      <c r="BV95">
        <v>7.0796460000000005E-2</v>
      </c>
      <c r="BW95">
        <v>4.4247788000000003E-2</v>
      </c>
      <c r="BX95">
        <v>7.9646017999999999E-2</v>
      </c>
      <c r="BY95">
        <v>0.75049157799999999</v>
      </c>
      <c r="BZ95">
        <v>0.24434609500000001</v>
      </c>
      <c r="CA95">
        <v>28</v>
      </c>
      <c r="CB95" s="30"/>
      <c r="CC95">
        <v>2.1290322580000001</v>
      </c>
      <c r="CD95">
        <v>1.375</v>
      </c>
      <c r="CE95">
        <v>1.5625</v>
      </c>
      <c r="CF95">
        <v>0.97777777799999999</v>
      </c>
      <c r="CG95">
        <v>0.62831858399999996</v>
      </c>
      <c r="CH95">
        <v>0.79646017700000005</v>
      </c>
    </row>
    <row r="96" spans="1:86" x14ac:dyDescent="0.25">
      <c r="A96" s="32" t="s">
        <v>113</v>
      </c>
      <c r="B96" s="32"/>
      <c r="C96" s="2" t="s">
        <v>104</v>
      </c>
      <c r="D96" s="2">
        <v>1</v>
      </c>
      <c r="E96">
        <v>96</v>
      </c>
      <c r="F96">
        <v>99</v>
      </c>
      <c r="G96">
        <v>11</v>
      </c>
      <c r="H96">
        <v>15</v>
      </c>
      <c r="I96">
        <v>17</v>
      </c>
      <c r="J96">
        <v>20</v>
      </c>
      <c r="K96">
        <v>26</v>
      </c>
      <c r="L96">
        <v>34</v>
      </c>
      <c r="M96">
        <v>38</v>
      </c>
      <c r="N96">
        <v>33</v>
      </c>
      <c r="O96">
        <v>27</v>
      </c>
      <c r="P96">
        <v>14</v>
      </c>
      <c r="Q96">
        <v>40</v>
      </c>
      <c r="R96">
        <v>32</v>
      </c>
      <c r="S96">
        <v>38</v>
      </c>
      <c r="T96">
        <v>43</v>
      </c>
      <c r="U96">
        <v>6</v>
      </c>
      <c r="V96">
        <v>67</v>
      </c>
      <c r="W96">
        <v>26</v>
      </c>
      <c r="X96">
        <v>6</v>
      </c>
      <c r="Y96">
        <v>8</v>
      </c>
      <c r="Z96">
        <v>1</v>
      </c>
      <c r="AA96">
        <v>22</v>
      </c>
      <c r="AB96">
        <v>17</v>
      </c>
      <c r="AC96">
        <v>23.5</v>
      </c>
      <c r="AD96">
        <v>32</v>
      </c>
      <c r="AE96">
        <v>17</v>
      </c>
      <c r="AF96">
        <v>60</v>
      </c>
      <c r="AG96">
        <v>7</v>
      </c>
      <c r="AH96">
        <v>12</v>
      </c>
      <c r="AI96">
        <v>5</v>
      </c>
      <c r="AJ96">
        <v>12.5</v>
      </c>
      <c r="AK96">
        <v>4</v>
      </c>
      <c r="AL96">
        <v>9</v>
      </c>
      <c r="AM96">
        <v>25</v>
      </c>
      <c r="AN96">
        <v>8</v>
      </c>
      <c r="AO96">
        <v>0.64577182300000002</v>
      </c>
      <c r="AP96">
        <v>0.13962633999999999</v>
      </c>
      <c r="AQ96">
        <v>1</v>
      </c>
      <c r="AR96">
        <v>1.03125</v>
      </c>
      <c r="AS96">
        <v>0.114583333</v>
      </c>
      <c r="AT96">
        <v>0.15625</v>
      </c>
      <c r="AU96">
        <v>0.17708333300000001</v>
      </c>
      <c r="AV96">
        <v>0.20833333300000001</v>
      </c>
      <c r="AW96">
        <v>0.27083333300000001</v>
      </c>
      <c r="AX96">
        <v>0.35416666699999999</v>
      </c>
      <c r="AY96">
        <v>0.39583333300000001</v>
      </c>
      <c r="AZ96">
        <v>0.34375</v>
      </c>
      <c r="BA96">
        <v>0.28125</v>
      </c>
      <c r="BB96">
        <v>0.14583333300000001</v>
      </c>
      <c r="BC96">
        <v>0.41666666699999999</v>
      </c>
      <c r="BD96">
        <v>0.33333333300000001</v>
      </c>
      <c r="BE96">
        <v>0.39583333300000001</v>
      </c>
      <c r="BF96">
        <v>0.44791666699999999</v>
      </c>
      <c r="BG96">
        <v>6.25E-2</v>
      </c>
      <c r="BH96">
        <v>0.69791666699999999</v>
      </c>
      <c r="BI96">
        <v>0.27083333300000001</v>
      </c>
      <c r="BJ96">
        <v>6.25E-2</v>
      </c>
      <c r="BK96">
        <v>8.3333332999999996E-2</v>
      </c>
      <c r="BL96">
        <v>1.0416666999999999E-2</v>
      </c>
      <c r="BM96">
        <v>0.22916666699999999</v>
      </c>
      <c r="BN96">
        <v>0.17708333300000001</v>
      </c>
      <c r="BO96">
        <v>0.24479166699999999</v>
      </c>
      <c r="BP96">
        <v>0.33333333300000001</v>
      </c>
      <c r="BQ96">
        <v>0.17708333300000001</v>
      </c>
      <c r="BR96">
        <v>0.625</v>
      </c>
      <c r="BS96">
        <v>7.2916667000000004E-2</v>
      </c>
      <c r="BT96">
        <v>0.125</v>
      </c>
      <c r="BU96">
        <v>5.2083333000000002E-2</v>
      </c>
      <c r="BV96">
        <v>0.13020833300000001</v>
      </c>
      <c r="BW96">
        <v>4.1666666999999998E-2</v>
      </c>
      <c r="BX96">
        <v>9.375E-2</v>
      </c>
      <c r="BY96">
        <v>0.64577182300000002</v>
      </c>
      <c r="BZ96">
        <v>0.13962633999999999</v>
      </c>
      <c r="CA96">
        <v>1</v>
      </c>
      <c r="CB96" s="30"/>
      <c r="CC96">
        <v>1.3823529409999999</v>
      </c>
      <c r="CD96">
        <v>1.3823529409999999</v>
      </c>
      <c r="CE96">
        <v>1.25</v>
      </c>
      <c r="CF96">
        <v>0.88372092999999996</v>
      </c>
      <c r="CG96">
        <v>0.70833333300000001</v>
      </c>
      <c r="CH96">
        <v>0.89583333300000001</v>
      </c>
    </row>
    <row r="97" spans="1:86" x14ac:dyDescent="0.25">
      <c r="A97" s="32" t="s">
        <v>113</v>
      </c>
      <c r="B97" s="32"/>
      <c r="C97" s="2" t="s">
        <v>104</v>
      </c>
      <c r="D97" s="2">
        <v>2</v>
      </c>
      <c r="E97">
        <v>102</v>
      </c>
      <c r="F97">
        <v>104</v>
      </c>
      <c r="G97">
        <v>10</v>
      </c>
      <c r="H97">
        <v>17</v>
      </c>
      <c r="I97">
        <v>18</v>
      </c>
      <c r="J97">
        <v>23</v>
      </c>
      <c r="K97">
        <v>26</v>
      </c>
      <c r="L97">
        <v>40</v>
      </c>
      <c r="M97">
        <v>43</v>
      </c>
      <c r="N97">
        <v>30</v>
      </c>
      <c r="O97">
        <v>23</v>
      </c>
      <c r="P97">
        <v>13</v>
      </c>
      <c r="Q97">
        <v>40</v>
      </c>
      <c r="R97">
        <v>35</v>
      </c>
      <c r="S97">
        <v>41</v>
      </c>
      <c r="T97">
        <v>54</v>
      </c>
      <c r="U97">
        <v>4</v>
      </c>
      <c r="V97">
        <v>58</v>
      </c>
      <c r="W97">
        <v>20</v>
      </c>
      <c r="X97">
        <v>8</v>
      </c>
      <c r="Y97">
        <v>7</v>
      </c>
      <c r="Z97">
        <v>4</v>
      </c>
      <c r="AA97">
        <v>20</v>
      </c>
      <c r="AB97">
        <v>25</v>
      </c>
      <c r="AC97">
        <v>21</v>
      </c>
      <c r="AD97">
        <v>29</v>
      </c>
      <c r="AE97">
        <v>17</v>
      </c>
      <c r="AF97">
        <v>68</v>
      </c>
      <c r="AG97">
        <v>7</v>
      </c>
      <c r="AH97">
        <v>15</v>
      </c>
      <c r="AI97">
        <v>6</v>
      </c>
      <c r="AJ97">
        <v>17</v>
      </c>
      <c r="AK97">
        <v>5</v>
      </c>
      <c r="AL97">
        <v>14</v>
      </c>
      <c r="AM97">
        <v>53</v>
      </c>
      <c r="AN97">
        <v>16</v>
      </c>
      <c r="AO97">
        <v>0.92502450400000003</v>
      </c>
      <c r="AP97">
        <v>0.27925267999999998</v>
      </c>
      <c r="AQ97">
        <v>2</v>
      </c>
      <c r="AR97">
        <v>1.019607843</v>
      </c>
      <c r="AS97">
        <v>9.8039215999999998E-2</v>
      </c>
      <c r="AT97">
        <v>0.16666666699999999</v>
      </c>
      <c r="AU97">
        <v>0.17647058800000001</v>
      </c>
      <c r="AV97">
        <v>0.225490196</v>
      </c>
      <c r="AW97">
        <v>0.25490196100000001</v>
      </c>
      <c r="AX97">
        <v>0.39215686300000002</v>
      </c>
      <c r="AY97">
        <v>0.42156862699999997</v>
      </c>
      <c r="AZ97">
        <v>0.29411764699999998</v>
      </c>
      <c r="BA97">
        <v>0.225490196</v>
      </c>
      <c r="BB97">
        <v>0.12745097999999999</v>
      </c>
      <c r="BC97">
        <v>0.39215686300000002</v>
      </c>
      <c r="BD97">
        <v>0.34313725499999997</v>
      </c>
      <c r="BE97">
        <v>0.40196078400000002</v>
      </c>
      <c r="BF97">
        <v>0.52941176499999998</v>
      </c>
      <c r="BG97">
        <v>3.9215686E-2</v>
      </c>
      <c r="BH97">
        <v>0.56862745100000001</v>
      </c>
      <c r="BI97">
        <v>0.196078431</v>
      </c>
      <c r="BJ97">
        <v>7.8431372999999999E-2</v>
      </c>
      <c r="BK97">
        <v>6.8627451000000006E-2</v>
      </c>
      <c r="BL97">
        <v>3.9215686E-2</v>
      </c>
      <c r="BM97">
        <v>0.196078431</v>
      </c>
      <c r="BN97">
        <v>0.24509803899999999</v>
      </c>
      <c r="BO97">
        <v>0.20588235299999999</v>
      </c>
      <c r="BP97">
        <v>0.28431372500000002</v>
      </c>
      <c r="BQ97">
        <v>0.16666666699999999</v>
      </c>
      <c r="BR97">
        <v>0.66666666699999999</v>
      </c>
      <c r="BS97">
        <v>6.8627451000000006E-2</v>
      </c>
      <c r="BT97">
        <v>0.147058824</v>
      </c>
      <c r="BU97">
        <v>5.8823528999999999E-2</v>
      </c>
      <c r="BV97">
        <v>0.16666666699999999</v>
      </c>
      <c r="BW97">
        <v>4.9019607999999999E-2</v>
      </c>
      <c r="BX97">
        <v>0.13725490200000001</v>
      </c>
      <c r="BY97">
        <v>0.92502450400000003</v>
      </c>
      <c r="BZ97">
        <v>0.27925267999999998</v>
      </c>
      <c r="CA97">
        <v>2</v>
      </c>
      <c r="CB97" s="30"/>
      <c r="CC97">
        <v>0.84</v>
      </c>
      <c r="CD97">
        <v>1.2352941180000001</v>
      </c>
      <c r="CE97">
        <v>1.1428571430000001</v>
      </c>
      <c r="CF97">
        <v>0.75925925900000002</v>
      </c>
      <c r="CG97">
        <v>0.78431372499999996</v>
      </c>
      <c r="CH97">
        <v>1.0588235290000001</v>
      </c>
    </row>
    <row r="98" spans="1:86" x14ac:dyDescent="0.25">
      <c r="A98" s="32" t="s">
        <v>113</v>
      </c>
      <c r="B98" s="32"/>
      <c r="C98" s="2" t="s">
        <v>104</v>
      </c>
      <c r="D98" s="2">
        <v>3</v>
      </c>
      <c r="E98">
        <v>101</v>
      </c>
      <c r="F98">
        <v>103</v>
      </c>
      <c r="G98">
        <v>12</v>
      </c>
      <c r="H98">
        <v>16</v>
      </c>
      <c r="I98">
        <v>18</v>
      </c>
      <c r="J98">
        <v>20</v>
      </c>
      <c r="K98">
        <v>27</v>
      </c>
      <c r="L98">
        <v>33</v>
      </c>
      <c r="M98">
        <v>38</v>
      </c>
      <c r="N98">
        <v>39</v>
      </c>
      <c r="O98">
        <v>32</v>
      </c>
      <c r="P98">
        <v>13</v>
      </c>
      <c r="Q98">
        <v>42</v>
      </c>
      <c r="R98">
        <v>28</v>
      </c>
      <c r="S98">
        <v>42</v>
      </c>
      <c r="T98">
        <v>34</v>
      </c>
      <c r="U98">
        <v>8</v>
      </c>
      <c r="V98">
        <v>68</v>
      </c>
      <c r="W98">
        <v>21</v>
      </c>
      <c r="X98">
        <v>8</v>
      </c>
      <c r="Y98">
        <v>8</v>
      </c>
      <c r="Z98">
        <v>2</v>
      </c>
      <c r="AA98">
        <v>20</v>
      </c>
      <c r="AB98">
        <v>22</v>
      </c>
      <c r="AC98">
        <v>25</v>
      </c>
      <c r="AD98">
        <v>30</v>
      </c>
      <c r="AE98">
        <v>15</v>
      </c>
      <c r="AF98">
        <v>74</v>
      </c>
      <c r="AG98">
        <v>5</v>
      </c>
      <c r="AH98">
        <v>13</v>
      </c>
      <c r="AI98">
        <v>4</v>
      </c>
      <c r="AJ98">
        <v>16</v>
      </c>
      <c r="AK98">
        <v>3.5</v>
      </c>
      <c r="AL98">
        <v>13</v>
      </c>
      <c r="AM98">
        <v>55</v>
      </c>
      <c r="AN98">
        <v>26</v>
      </c>
      <c r="AO98">
        <v>0.95993108900000002</v>
      </c>
      <c r="AP98">
        <v>0.45378560600000001</v>
      </c>
      <c r="AQ98">
        <v>3</v>
      </c>
      <c r="AR98">
        <v>1.01980198</v>
      </c>
      <c r="AS98">
        <v>0.11881188099999999</v>
      </c>
      <c r="AT98">
        <v>0.158415842</v>
      </c>
      <c r="AU98">
        <v>0.178217822</v>
      </c>
      <c r="AV98">
        <v>0.19801980199999999</v>
      </c>
      <c r="AW98">
        <v>0.26732673299999998</v>
      </c>
      <c r="AX98">
        <v>0.32673267299999997</v>
      </c>
      <c r="AY98">
        <v>0.37623762399999999</v>
      </c>
      <c r="AZ98">
        <v>0.38613861399999999</v>
      </c>
      <c r="BA98">
        <v>0.31683168299999998</v>
      </c>
      <c r="BB98">
        <v>0.12871287100000001</v>
      </c>
      <c r="BC98">
        <v>0.41584158399999999</v>
      </c>
      <c r="BD98">
        <v>0.27722772299999998</v>
      </c>
      <c r="BE98">
        <v>0.41584158399999999</v>
      </c>
      <c r="BF98">
        <v>0.33663366300000003</v>
      </c>
      <c r="BG98">
        <v>7.9207921000000001E-2</v>
      </c>
      <c r="BH98">
        <v>0.67326732700000003</v>
      </c>
      <c r="BI98">
        <v>0.20792079199999999</v>
      </c>
      <c r="BJ98">
        <v>7.9207921000000001E-2</v>
      </c>
      <c r="BK98">
        <v>7.9207921000000001E-2</v>
      </c>
      <c r="BL98">
        <v>1.980198E-2</v>
      </c>
      <c r="BM98">
        <v>0.19801980199999999</v>
      </c>
      <c r="BN98">
        <v>0.21782178199999999</v>
      </c>
      <c r="BO98">
        <v>0.24752475199999999</v>
      </c>
      <c r="BP98">
        <v>0.29702970299999998</v>
      </c>
      <c r="BQ98">
        <v>0.148514851</v>
      </c>
      <c r="BR98">
        <v>0.73267326700000002</v>
      </c>
      <c r="BS98">
        <v>4.9504949999999999E-2</v>
      </c>
      <c r="BT98">
        <v>0.12871287100000001</v>
      </c>
      <c r="BU98">
        <v>3.9603960000000001E-2</v>
      </c>
      <c r="BV98">
        <v>0.158415842</v>
      </c>
      <c r="BW98">
        <v>3.4653465000000001E-2</v>
      </c>
      <c r="BX98">
        <v>0.12871287100000001</v>
      </c>
      <c r="BY98">
        <v>0.95993108900000002</v>
      </c>
      <c r="BZ98">
        <v>0.45378560600000001</v>
      </c>
      <c r="CA98">
        <v>3</v>
      </c>
      <c r="CB98" s="30"/>
      <c r="CC98">
        <v>1.136363636</v>
      </c>
      <c r="CD98">
        <v>1.6666666670000001</v>
      </c>
      <c r="CE98">
        <v>1.5</v>
      </c>
      <c r="CF98">
        <v>1.2352941180000001</v>
      </c>
      <c r="CG98">
        <v>0.65346534700000003</v>
      </c>
      <c r="CH98">
        <v>0.67326732700000003</v>
      </c>
    </row>
    <row r="99" spans="1:86" x14ac:dyDescent="0.25">
      <c r="A99" s="32" t="s">
        <v>113</v>
      </c>
      <c r="B99" s="32"/>
      <c r="C99" s="2" t="s">
        <v>104</v>
      </c>
      <c r="D99" s="2">
        <v>4</v>
      </c>
      <c r="E99">
        <v>98</v>
      </c>
      <c r="F99">
        <v>100</v>
      </c>
      <c r="G99">
        <v>13</v>
      </c>
      <c r="H99">
        <v>16</v>
      </c>
      <c r="I99">
        <v>17</v>
      </c>
      <c r="J99">
        <v>19</v>
      </c>
      <c r="K99">
        <v>25</v>
      </c>
      <c r="L99">
        <v>34</v>
      </c>
      <c r="M99">
        <v>41</v>
      </c>
      <c r="N99">
        <v>28</v>
      </c>
      <c r="O99">
        <v>21.5</v>
      </c>
      <c r="P99">
        <v>11</v>
      </c>
      <c r="Q99">
        <v>35</v>
      </c>
      <c r="R99">
        <v>34</v>
      </c>
      <c r="S99">
        <v>36</v>
      </c>
      <c r="T99">
        <v>44</v>
      </c>
      <c r="U99">
        <v>8</v>
      </c>
      <c r="V99">
        <v>59</v>
      </c>
      <c r="W99">
        <v>19</v>
      </c>
      <c r="X99">
        <v>6</v>
      </c>
      <c r="Y99">
        <v>7</v>
      </c>
      <c r="Z99">
        <v>3</v>
      </c>
      <c r="AA99">
        <v>23</v>
      </c>
      <c r="AB99">
        <v>19</v>
      </c>
      <c r="AC99">
        <v>24</v>
      </c>
      <c r="AD99">
        <v>30</v>
      </c>
      <c r="AE99">
        <v>16</v>
      </c>
      <c r="AF99">
        <v>73</v>
      </c>
      <c r="AG99">
        <v>5.5</v>
      </c>
      <c r="AH99">
        <v>9</v>
      </c>
      <c r="AI99">
        <v>4.5</v>
      </c>
      <c r="AJ99">
        <v>8</v>
      </c>
      <c r="AK99">
        <v>4</v>
      </c>
      <c r="AL99">
        <v>4</v>
      </c>
      <c r="AM99">
        <v>50</v>
      </c>
      <c r="AN99">
        <v>8</v>
      </c>
      <c r="AO99">
        <v>0.87266462600000005</v>
      </c>
      <c r="AP99">
        <v>0.13962633999999999</v>
      </c>
      <c r="AQ99">
        <v>4</v>
      </c>
      <c r="AR99">
        <v>1.0204081629999999</v>
      </c>
      <c r="AS99">
        <v>0.13265306099999999</v>
      </c>
      <c r="AT99">
        <v>0.163265306</v>
      </c>
      <c r="AU99">
        <v>0.173469388</v>
      </c>
      <c r="AV99">
        <v>0.19387755100000001</v>
      </c>
      <c r="AW99">
        <v>0.255102041</v>
      </c>
      <c r="AX99">
        <v>0.346938776</v>
      </c>
      <c r="AY99">
        <v>0.418367347</v>
      </c>
      <c r="AZ99">
        <v>0.28571428599999998</v>
      </c>
      <c r="BA99">
        <v>0.21938775499999999</v>
      </c>
      <c r="BB99">
        <v>0.112244898</v>
      </c>
      <c r="BC99">
        <v>0.35714285699999998</v>
      </c>
      <c r="BD99">
        <v>0.346938776</v>
      </c>
      <c r="BE99">
        <v>0.36734693899999998</v>
      </c>
      <c r="BF99">
        <v>0.44897959199999998</v>
      </c>
      <c r="BG99">
        <v>8.1632652999999999E-2</v>
      </c>
      <c r="BH99">
        <v>0.60204081600000003</v>
      </c>
      <c r="BI99">
        <v>0.19387755100000001</v>
      </c>
      <c r="BJ99">
        <v>6.1224489999999999E-2</v>
      </c>
      <c r="BK99">
        <v>7.1428570999999996E-2</v>
      </c>
      <c r="BL99">
        <v>3.0612245E-2</v>
      </c>
      <c r="BM99">
        <v>0.23469387799999999</v>
      </c>
      <c r="BN99">
        <v>0.19387755100000001</v>
      </c>
      <c r="BO99">
        <v>0.244897959</v>
      </c>
      <c r="BP99">
        <v>0.30612244900000002</v>
      </c>
      <c r="BQ99">
        <v>0.163265306</v>
      </c>
      <c r="BR99">
        <v>0.744897959</v>
      </c>
      <c r="BS99">
        <v>5.6122448999999998E-2</v>
      </c>
      <c r="BT99">
        <v>9.1836735000000003E-2</v>
      </c>
      <c r="BU99">
        <v>4.5918367000000002E-2</v>
      </c>
      <c r="BV99">
        <v>8.1632652999999999E-2</v>
      </c>
      <c r="BW99">
        <v>4.0816326999999999E-2</v>
      </c>
      <c r="BX99">
        <v>4.0816326999999999E-2</v>
      </c>
      <c r="BY99">
        <v>0.87266462600000005</v>
      </c>
      <c r="BZ99">
        <v>0.13962633999999999</v>
      </c>
      <c r="CA99">
        <v>4</v>
      </c>
      <c r="CB99" s="30"/>
      <c r="CC99">
        <v>1.263157895</v>
      </c>
      <c r="CD99">
        <v>1.5</v>
      </c>
      <c r="CE99">
        <v>1.0294117650000001</v>
      </c>
      <c r="CF99">
        <v>0.81818181800000001</v>
      </c>
      <c r="CG99">
        <v>0.69387755100000004</v>
      </c>
      <c r="CH99">
        <v>0.89795918399999997</v>
      </c>
    </row>
    <row r="100" spans="1:86" x14ac:dyDescent="0.25">
      <c r="A100" s="32" t="s">
        <v>113</v>
      </c>
      <c r="B100" s="32"/>
      <c r="C100" s="2" t="s">
        <v>104</v>
      </c>
      <c r="D100" s="2">
        <v>5</v>
      </c>
      <c r="E100">
        <v>102</v>
      </c>
      <c r="F100">
        <v>103</v>
      </c>
      <c r="G100">
        <v>13</v>
      </c>
      <c r="H100">
        <v>16</v>
      </c>
      <c r="I100">
        <v>18</v>
      </c>
      <c r="J100">
        <v>20</v>
      </c>
      <c r="K100">
        <v>25</v>
      </c>
      <c r="L100">
        <v>36.5</v>
      </c>
      <c r="M100">
        <v>41</v>
      </c>
      <c r="N100">
        <v>27</v>
      </c>
      <c r="O100">
        <v>19</v>
      </c>
      <c r="P100">
        <v>13</v>
      </c>
      <c r="Q100">
        <v>39</v>
      </c>
      <c r="R100">
        <v>41</v>
      </c>
      <c r="S100">
        <v>37</v>
      </c>
      <c r="T100">
        <v>54</v>
      </c>
      <c r="U100">
        <v>6</v>
      </c>
      <c r="V100">
        <v>65</v>
      </c>
      <c r="W100">
        <v>22</v>
      </c>
      <c r="X100">
        <v>9</v>
      </c>
      <c r="Y100">
        <v>8</v>
      </c>
      <c r="Z100">
        <v>2</v>
      </c>
      <c r="AA100">
        <v>20</v>
      </c>
      <c r="AB100">
        <v>20.5</v>
      </c>
      <c r="AC100">
        <v>23</v>
      </c>
      <c r="AD100">
        <v>3</v>
      </c>
      <c r="AE100">
        <v>18</v>
      </c>
      <c r="AF100">
        <v>54</v>
      </c>
      <c r="AG100">
        <v>6</v>
      </c>
      <c r="AH100">
        <v>11</v>
      </c>
      <c r="AI100">
        <v>4</v>
      </c>
      <c r="AJ100">
        <v>12</v>
      </c>
      <c r="AK100">
        <v>4</v>
      </c>
      <c r="AL100">
        <v>11</v>
      </c>
      <c r="AM100">
        <v>42</v>
      </c>
      <c r="AN100">
        <v>7</v>
      </c>
      <c r="AO100">
        <v>0.73303828599999998</v>
      </c>
      <c r="AP100">
        <v>0.12217304800000001</v>
      </c>
      <c r="AQ100">
        <v>5</v>
      </c>
      <c r="AR100">
        <v>1.0098039219999999</v>
      </c>
      <c r="AS100">
        <v>0.12745097999999999</v>
      </c>
      <c r="AT100">
        <v>0.156862745</v>
      </c>
      <c r="AU100">
        <v>0.17647058800000001</v>
      </c>
      <c r="AV100">
        <v>0.196078431</v>
      </c>
      <c r="AW100">
        <v>0.24509803899999999</v>
      </c>
      <c r="AX100">
        <v>0.35784313699999998</v>
      </c>
      <c r="AY100">
        <v>0.40196078400000002</v>
      </c>
      <c r="AZ100">
        <v>0.264705882</v>
      </c>
      <c r="BA100">
        <v>0.18627451</v>
      </c>
      <c r="BB100">
        <v>0.12745097999999999</v>
      </c>
      <c r="BC100">
        <v>0.382352941</v>
      </c>
      <c r="BD100">
        <v>0.40196078400000002</v>
      </c>
      <c r="BE100">
        <v>0.36274509799999999</v>
      </c>
      <c r="BF100">
        <v>0.52941176499999998</v>
      </c>
      <c r="BG100">
        <v>5.8823528999999999E-2</v>
      </c>
      <c r="BH100">
        <v>0.63725490200000001</v>
      </c>
      <c r="BI100">
        <v>0.21568627500000001</v>
      </c>
      <c r="BJ100">
        <v>8.8235294000000006E-2</v>
      </c>
      <c r="BK100">
        <v>7.8431372999999999E-2</v>
      </c>
      <c r="BL100">
        <v>1.9607843E-2</v>
      </c>
      <c r="BM100">
        <v>0.196078431</v>
      </c>
      <c r="BN100">
        <v>0.20098039200000001</v>
      </c>
      <c r="BO100">
        <v>0.225490196</v>
      </c>
      <c r="BP100">
        <v>2.9411764999999999E-2</v>
      </c>
      <c r="BQ100">
        <v>0.17647058800000001</v>
      </c>
      <c r="BR100">
        <v>0.52941176499999998</v>
      </c>
      <c r="BS100">
        <v>5.8823528999999999E-2</v>
      </c>
      <c r="BT100">
        <v>0.10784313700000001</v>
      </c>
      <c r="BU100">
        <v>3.9215686E-2</v>
      </c>
      <c r="BV100">
        <v>0.117647059</v>
      </c>
      <c r="BW100">
        <v>3.9215686E-2</v>
      </c>
      <c r="BX100">
        <v>0.10784313700000001</v>
      </c>
      <c r="BY100">
        <v>0.73303828599999998</v>
      </c>
      <c r="BZ100">
        <v>0.12217304800000001</v>
      </c>
      <c r="CA100">
        <v>5</v>
      </c>
      <c r="CB100" s="30"/>
      <c r="CC100">
        <v>1.1219512199999999</v>
      </c>
      <c r="CD100">
        <v>1.2777777779999999</v>
      </c>
      <c r="CE100">
        <v>0.95121951199999999</v>
      </c>
      <c r="CF100">
        <v>0.68518518500000003</v>
      </c>
      <c r="CG100">
        <v>0.71568627500000004</v>
      </c>
      <c r="CH100">
        <v>1.0588235290000001</v>
      </c>
    </row>
    <row r="101" spans="1:86" x14ac:dyDescent="0.25">
      <c r="A101" s="32" t="s">
        <v>113</v>
      </c>
      <c r="B101" s="32"/>
      <c r="C101" s="2" t="s">
        <v>104</v>
      </c>
      <c r="D101" s="2">
        <v>6</v>
      </c>
      <c r="E101">
        <v>100</v>
      </c>
      <c r="F101">
        <v>104</v>
      </c>
      <c r="G101">
        <v>11</v>
      </c>
      <c r="H101">
        <v>17</v>
      </c>
      <c r="I101">
        <v>18</v>
      </c>
      <c r="J101">
        <v>23</v>
      </c>
      <c r="K101">
        <v>27</v>
      </c>
      <c r="L101">
        <v>38</v>
      </c>
      <c r="M101">
        <v>43</v>
      </c>
      <c r="N101">
        <v>28</v>
      </c>
      <c r="O101">
        <v>19</v>
      </c>
      <c r="P101">
        <v>15</v>
      </c>
      <c r="Q101">
        <v>40</v>
      </c>
      <c r="R101">
        <v>39</v>
      </c>
      <c r="S101">
        <v>38.5</v>
      </c>
      <c r="T101">
        <v>48</v>
      </c>
      <c r="U101">
        <v>6</v>
      </c>
      <c r="V101">
        <v>58</v>
      </c>
      <c r="W101">
        <v>25</v>
      </c>
      <c r="X101">
        <v>8</v>
      </c>
      <c r="Y101">
        <v>7</v>
      </c>
      <c r="Z101">
        <v>2</v>
      </c>
      <c r="AA101">
        <v>21</v>
      </c>
      <c r="AB101">
        <v>21</v>
      </c>
      <c r="AC101">
        <v>23.5</v>
      </c>
      <c r="AD101">
        <v>35</v>
      </c>
      <c r="AE101">
        <v>19</v>
      </c>
      <c r="AF101">
        <v>77</v>
      </c>
      <c r="AG101">
        <v>7</v>
      </c>
      <c r="AH101">
        <v>15</v>
      </c>
      <c r="AI101">
        <v>5</v>
      </c>
      <c r="AJ101">
        <v>16</v>
      </c>
      <c r="AK101">
        <v>4</v>
      </c>
      <c r="AL101">
        <v>13</v>
      </c>
      <c r="AM101">
        <v>52</v>
      </c>
      <c r="AN101">
        <v>12</v>
      </c>
      <c r="AO101">
        <v>0.90757121100000004</v>
      </c>
      <c r="AP101">
        <v>0.20943951</v>
      </c>
      <c r="AQ101">
        <v>6</v>
      </c>
      <c r="AR101">
        <v>1.04</v>
      </c>
      <c r="AS101">
        <v>0.11</v>
      </c>
      <c r="AT101">
        <v>0.17</v>
      </c>
      <c r="AU101">
        <v>0.18</v>
      </c>
      <c r="AV101">
        <v>0.23</v>
      </c>
      <c r="AW101">
        <v>0.27</v>
      </c>
      <c r="AX101">
        <v>0.38</v>
      </c>
      <c r="AY101">
        <v>0.43</v>
      </c>
      <c r="AZ101">
        <v>0.28000000000000003</v>
      </c>
      <c r="BA101">
        <v>0.19</v>
      </c>
      <c r="BB101">
        <v>0.15</v>
      </c>
      <c r="BC101">
        <v>0.4</v>
      </c>
      <c r="BD101">
        <v>0.39</v>
      </c>
      <c r="BE101">
        <v>0.38500000000000001</v>
      </c>
      <c r="BF101">
        <v>0.48</v>
      </c>
      <c r="BG101">
        <v>0.06</v>
      </c>
      <c r="BH101">
        <v>0.57999999999999996</v>
      </c>
      <c r="BI101">
        <v>0.25</v>
      </c>
      <c r="BJ101">
        <v>0.08</v>
      </c>
      <c r="BK101">
        <v>7.0000000000000007E-2</v>
      </c>
      <c r="BL101">
        <v>0.02</v>
      </c>
      <c r="BM101">
        <v>0.21</v>
      </c>
      <c r="BN101">
        <v>0.21</v>
      </c>
      <c r="BO101">
        <v>0.23499999999999999</v>
      </c>
      <c r="BP101">
        <v>0.35</v>
      </c>
      <c r="BQ101">
        <v>0.19</v>
      </c>
      <c r="BR101">
        <v>0.77</v>
      </c>
      <c r="BS101">
        <v>7.0000000000000007E-2</v>
      </c>
      <c r="BT101">
        <v>0.15</v>
      </c>
      <c r="BU101">
        <v>0.05</v>
      </c>
      <c r="BV101">
        <v>0.16</v>
      </c>
      <c r="BW101">
        <v>0.04</v>
      </c>
      <c r="BX101">
        <v>0.13</v>
      </c>
      <c r="BY101">
        <v>0.90757121100000004</v>
      </c>
      <c r="BZ101">
        <v>0.20943951</v>
      </c>
      <c r="CA101">
        <v>6</v>
      </c>
      <c r="CB101" s="30"/>
      <c r="CC101">
        <v>1.119047619</v>
      </c>
      <c r="CD101">
        <v>1.236842105</v>
      </c>
      <c r="CE101">
        <v>1.025641026</v>
      </c>
      <c r="CF101">
        <v>0.80208333300000001</v>
      </c>
      <c r="CG101">
        <v>0.76</v>
      </c>
      <c r="CH101">
        <v>0.96</v>
      </c>
    </row>
    <row r="102" spans="1:86" x14ac:dyDescent="0.25">
      <c r="A102" s="32" t="s">
        <v>113</v>
      </c>
      <c r="B102" s="32"/>
      <c r="C102" s="2" t="s">
        <v>104</v>
      </c>
      <c r="D102" s="2">
        <v>7</v>
      </c>
      <c r="E102">
        <v>82</v>
      </c>
      <c r="F102">
        <v>82</v>
      </c>
      <c r="G102">
        <v>6</v>
      </c>
      <c r="H102">
        <v>12</v>
      </c>
      <c r="I102">
        <v>13.5</v>
      </c>
      <c r="J102">
        <v>15</v>
      </c>
      <c r="K102">
        <v>19</v>
      </c>
      <c r="L102">
        <v>22</v>
      </c>
      <c r="M102">
        <v>25</v>
      </c>
      <c r="N102">
        <v>27</v>
      </c>
      <c r="O102">
        <v>22</v>
      </c>
      <c r="P102">
        <v>9</v>
      </c>
      <c r="Q102">
        <v>33</v>
      </c>
      <c r="R102">
        <v>22</v>
      </c>
      <c r="S102">
        <v>30</v>
      </c>
      <c r="T102">
        <v>29</v>
      </c>
      <c r="U102">
        <v>4</v>
      </c>
      <c r="V102">
        <v>52</v>
      </c>
      <c r="W102">
        <v>16</v>
      </c>
      <c r="X102">
        <v>5</v>
      </c>
      <c r="Y102">
        <v>8</v>
      </c>
      <c r="Z102">
        <v>3</v>
      </c>
      <c r="AA102">
        <v>18</v>
      </c>
      <c r="AB102">
        <v>15</v>
      </c>
      <c r="AC102">
        <v>10</v>
      </c>
      <c r="AD102">
        <v>15</v>
      </c>
      <c r="AE102">
        <v>13</v>
      </c>
      <c r="AF102">
        <v>70</v>
      </c>
      <c r="AG102">
        <v>3</v>
      </c>
      <c r="AH102">
        <v>7</v>
      </c>
      <c r="AI102">
        <v>3.5</v>
      </c>
      <c r="AJ102">
        <v>10</v>
      </c>
      <c r="AK102">
        <v>3</v>
      </c>
      <c r="AL102">
        <v>8</v>
      </c>
      <c r="AM102">
        <v>58</v>
      </c>
      <c r="AN102">
        <v>27</v>
      </c>
      <c r="AO102">
        <v>1.0122909659999999</v>
      </c>
      <c r="AP102">
        <v>0.47123889800000002</v>
      </c>
      <c r="AQ102">
        <v>7</v>
      </c>
      <c r="AR102">
        <v>1</v>
      </c>
      <c r="AS102">
        <v>7.3170732000000002E-2</v>
      </c>
      <c r="AT102">
        <v>0.146341463</v>
      </c>
      <c r="AU102">
        <v>0.16463414600000001</v>
      </c>
      <c r="AV102">
        <v>0.18292682900000001</v>
      </c>
      <c r="AW102">
        <v>0.231707317</v>
      </c>
      <c r="AX102">
        <v>0.26829268299999998</v>
      </c>
      <c r="AY102">
        <v>0.30487804899999998</v>
      </c>
      <c r="AZ102">
        <v>0.32926829299999999</v>
      </c>
      <c r="BA102">
        <v>0.26829268299999998</v>
      </c>
      <c r="BB102">
        <v>0.109756098</v>
      </c>
      <c r="BC102">
        <v>0.40243902399999998</v>
      </c>
      <c r="BD102">
        <v>0.26829268299999998</v>
      </c>
      <c r="BE102">
        <v>0.365853659</v>
      </c>
      <c r="BF102">
        <v>0.353658537</v>
      </c>
      <c r="BG102">
        <v>4.8780487999999997E-2</v>
      </c>
      <c r="BH102">
        <v>0.634146341</v>
      </c>
      <c r="BI102">
        <v>0.19512195099999999</v>
      </c>
      <c r="BJ102">
        <v>6.097561E-2</v>
      </c>
      <c r="BK102">
        <v>9.7560975999999994E-2</v>
      </c>
      <c r="BL102">
        <v>3.6585366000000001E-2</v>
      </c>
      <c r="BM102">
        <v>0.21951219499999999</v>
      </c>
      <c r="BN102">
        <v>0.18292682900000001</v>
      </c>
      <c r="BO102">
        <v>0.12195122</v>
      </c>
      <c r="BP102">
        <v>0.18292682900000001</v>
      </c>
      <c r="BQ102">
        <v>0.15853658500000001</v>
      </c>
      <c r="BR102">
        <v>0.85365853700000005</v>
      </c>
      <c r="BS102">
        <v>3.6585366000000001E-2</v>
      </c>
      <c r="BT102">
        <v>8.5365854000000005E-2</v>
      </c>
      <c r="BU102">
        <v>4.2682927000000002E-2</v>
      </c>
      <c r="BV102">
        <v>0.12195122</v>
      </c>
      <c r="BW102">
        <v>3.6585366000000001E-2</v>
      </c>
      <c r="BX102">
        <v>9.7560975999999994E-2</v>
      </c>
      <c r="BY102">
        <v>1.0122909659999999</v>
      </c>
      <c r="BZ102">
        <v>0.47123889800000002</v>
      </c>
      <c r="CA102">
        <v>7</v>
      </c>
      <c r="CB102" s="30"/>
      <c r="CC102">
        <v>0.66666666699999999</v>
      </c>
      <c r="CD102">
        <v>0.76923076899999998</v>
      </c>
      <c r="CE102">
        <v>1.5</v>
      </c>
      <c r="CF102">
        <v>1.0344827590000001</v>
      </c>
      <c r="CG102">
        <v>0.53658536599999995</v>
      </c>
      <c r="CH102">
        <v>0.70731707300000002</v>
      </c>
    </row>
    <row r="103" spans="1:86" x14ac:dyDescent="0.25">
      <c r="A103" s="32" t="s">
        <v>113</v>
      </c>
      <c r="B103" s="32"/>
      <c r="C103" s="2" t="s">
        <v>104</v>
      </c>
      <c r="D103" s="2">
        <v>8</v>
      </c>
      <c r="E103">
        <v>100</v>
      </c>
      <c r="F103">
        <v>102</v>
      </c>
      <c r="G103">
        <v>10</v>
      </c>
      <c r="H103">
        <v>15</v>
      </c>
      <c r="I103">
        <v>17</v>
      </c>
      <c r="J103">
        <v>21</v>
      </c>
      <c r="K103">
        <v>25.5</v>
      </c>
      <c r="L103">
        <v>37</v>
      </c>
      <c r="M103">
        <v>38</v>
      </c>
      <c r="N103">
        <v>37</v>
      </c>
      <c r="O103">
        <v>29</v>
      </c>
      <c r="P103">
        <v>15</v>
      </c>
      <c r="Q103">
        <v>43</v>
      </c>
      <c r="R103">
        <v>33</v>
      </c>
      <c r="S103">
        <v>40.5</v>
      </c>
      <c r="T103">
        <v>44</v>
      </c>
      <c r="U103">
        <v>5</v>
      </c>
      <c r="V103">
        <v>69</v>
      </c>
      <c r="W103">
        <v>23</v>
      </c>
      <c r="X103">
        <v>8</v>
      </c>
      <c r="Y103">
        <v>9</v>
      </c>
      <c r="Z103">
        <v>4</v>
      </c>
      <c r="AA103">
        <v>20</v>
      </c>
      <c r="AB103">
        <v>26</v>
      </c>
      <c r="AC103">
        <v>28</v>
      </c>
      <c r="AD103">
        <v>37</v>
      </c>
      <c r="AE103">
        <v>19</v>
      </c>
      <c r="AF103">
        <v>62</v>
      </c>
      <c r="AG103">
        <v>6</v>
      </c>
      <c r="AH103">
        <v>12</v>
      </c>
      <c r="AI103">
        <v>4</v>
      </c>
      <c r="AJ103">
        <v>11</v>
      </c>
      <c r="AK103">
        <v>4</v>
      </c>
      <c r="AL103">
        <v>9</v>
      </c>
      <c r="AM103">
        <v>69</v>
      </c>
      <c r="AN103">
        <v>9</v>
      </c>
      <c r="AO103">
        <v>1.2042771839999999</v>
      </c>
      <c r="AP103">
        <v>0.157079633</v>
      </c>
      <c r="AQ103">
        <v>8</v>
      </c>
      <c r="AR103">
        <v>1.02</v>
      </c>
      <c r="AS103">
        <v>0.1</v>
      </c>
      <c r="AT103">
        <v>0.15</v>
      </c>
      <c r="AU103">
        <v>0.17</v>
      </c>
      <c r="AV103">
        <v>0.21</v>
      </c>
      <c r="AW103">
        <v>0.255</v>
      </c>
      <c r="AX103">
        <v>0.37</v>
      </c>
      <c r="AY103">
        <v>0.38</v>
      </c>
      <c r="AZ103">
        <v>0.37</v>
      </c>
      <c r="BA103">
        <v>0.28999999999999998</v>
      </c>
      <c r="BB103">
        <v>0.15</v>
      </c>
      <c r="BC103">
        <v>0.43</v>
      </c>
      <c r="BD103">
        <v>0.33</v>
      </c>
      <c r="BE103">
        <v>0.40500000000000003</v>
      </c>
      <c r="BF103">
        <v>0.44</v>
      </c>
      <c r="BG103">
        <v>0.05</v>
      </c>
      <c r="BH103">
        <v>0.69</v>
      </c>
      <c r="BI103">
        <v>0.23</v>
      </c>
      <c r="BJ103">
        <v>0.08</v>
      </c>
      <c r="BK103">
        <v>0.09</v>
      </c>
      <c r="BL103">
        <v>0.04</v>
      </c>
      <c r="BM103">
        <v>0.2</v>
      </c>
      <c r="BN103">
        <v>0.26</v>
      </c>
      <c r="BO103">
        <v>0.28000000000000003</v>
      </c>
      <c r="BP103">
        <v>0.37</v>
      </c>
      <c r="BQ103">
        <v>0.19</v>
      </c>
      <c r="BR103">
        <v>0.62</v>
      </c>
      <c r="BS103">
        <v>0.06</v>
      </c>
      <c r="BT103">
        <v>0.12</v>
      </c>
      <c r="BU103">
        <v>0.04</v>
      </c>
      <c r="BV103">
        <v>0.11</v>
      </c>
      <c r="BW103">
        <v>0.04</v>
      </c>
      <c r="BX103">
        <v>0.09</v>
      </c>
      <c r="BY103">
        <v>1.2042771839999999</v>
      </c>
      <c r="BZ103">
        <v>0.157079633</v>
      </c>
      <c r="CA103">
        <v>8</v>
      </c>
      <c r="CB103" s="30"/>
      <c r="CC103">
        <v>1.076923077</v>
      </c>
      <c r="CD103">
        <v>1.4736842109999999</v>
      </c>
      <c r="CE103">
        <v>1.3030303029999999</v>
      </c>
      <c r="CF103">
        <v>0.92045454500000001</v>
      </c>
      <c r="CG103">
        <v>0.74</v>
      </c>
      <c r="CH103">
        <v>0.88</v>
      </c>
    </row>
    <row r="104" spans="1:86" x14ac:dyDescent="0.25">
      <c r="A104" s="32" t="s">
        <v>113</v>
      </c>
      <c r="B104" s="32"/>
      <c r="C104" s="2" t="s">
        <v>104</v>
      </c>
      <c r="D104" s="2">
        <v>9</v>
      </c>
      <c r="E104">
        <v>101</v>
      </c>
      <c r="F104">
        <v>101</v>
      </c>
      <c r="G104">
        <v>10</v>
      </c>
      <c r="H104">
        <v>17</v>
      </c>
      <c r="I104">
        <v>17</v>
      </c>
      <c r="J104">
        <v>20</v>
      </c>
      <c r="K104">
        <v>24</v>
      </c>
      <c r="L104">
        <v>37</v>
      </c>
      <c r="M104">
        <v>39</v>
      </c>
      <c r="N104">
        <v>30</v>
      </c>
      <c r="O104">
        <v>23</v>
      </c>
      <c r="P104">
        <v>13</v>
      </c>
      <c r="Q104">
        <v>41</v>
      </c>
      <c r="R104">
        <v>36</v>
      </c>
      <c r="S104">
        <v>40</v>
      </c>
      <c r="T104">
        <v>35</v>
      </c>
      <c r="U104">
        <v>5</v>
      </c>
      <c r="V104">
        <v>66</v>
      </c>
      <c r="W104">
        <v>23</v>
      </c>
      <c r="X104">
        <v>8</v>
      </c>
      <c r="Y104">
        <v>7</v>
      </c>
      <c r="Z104">
        <v>4</v>
      </c>
      <c r="AA104">
        <v>18</v>
      </c>
      <c r="AB104">
        <v>23</v>
      </c>
      <c r="AC104">
        <v>20</v>
      </c>
      <c r="AD104">
        <v>26</v>
      </c>
      <c r="AE104">
        <v>16</v>
      </c>
      <c r="AF104">
        <v>67</v>
      </c>
      <c r="AG104">
        <v>7</v>
      </c>
      <c r="AH104">
        <v>13</v>
      </c>
      <c r="AI104">
        <v>4</v>
      </c>
      <c r="AJ104">
        <v>15</v>
      </c>
      <c r="AK104">
        <v>4</v>
      </c>
      <c r="AL104">
        <v>11</v>
      </c>
      <c r="AM104">
        <v>61</v>
      </c>
      <c r="AN104">
        <v>19</v>
      </c>
      <c r="AO104">
        <v>1.064650844</v>
      </c>
      <c r="AP104">
        <v>0.331612558</v>
      </c>
      <c r="AQ104">
        <v>9</v>
      </c>
      <c r="AR104">
        <v>1</v>
      </c>
      <c r="AS104">
        <v>9.9009900999999997E-2</v>
      </c>
      <c r="AT104">
        <v>0.168316832</v>
      </c>
      <c r="AU104">
        <v>0.168316832</v>
      </c>
      <c r="AV104">
        <v>0.19801980199999999</v>
      </c>
      <c r="AW104">
        <v>0.23762376199999999</v>
      </c>
      <c r="AX104">
        <v>0.36633663399999999</v>
      </c>
      <c r="AY104">
        <v>0.38613861399999999</v>
      </c>
      <c r="AZ104">
        <v>0.29702970299999998</v>
      </c>
      <c r="BA104">
        <v>0.22772277199999999</v>
      </c>
      <c r="BB104">
        <v>0.12871287100000001</v>
      </c>
      <c r="BC104">
        <v>0.40594059399999999</v>
      </c>
      <c r="BD104">
        <v>0.356435644</v>
      </c>
      <c r="BE104">
        <v>0.39603960399999999</v>
      </c>
      <c r="BF104">
        <v>0.34653465300000003</v>
      </c>
      <c r="BG104">
        <v>4.9504949999999999E-2</v>
      </c>
      <c r="BH104">
        <v>0.65346534700000003</v>
      </c>
      <c r="BI104">
        <v>0.22772277199999999</v>
      </c>
      <c r="BJ104">
        <v>7.9207921000000001E-2</v>
      </c>
      <c r="BK104">
        <v>6.9306931000000002E-2</v>
      </c>
      <c r="BL104">
        <v>3.9603960000000001E-2</v>
      </c>
      <c r="BM104">
        <v>0.178217822</v>
      </c>
      <c r="BN104">
        <v>0.22772277199999999</v>
      </c>
      <c r="BO104">
        <v>0.19801980199999999</v>
      </c>
      <c r="BP104">
        <v>0.25742574299999998</v>
      </c>
      <c r="BQ104">
        <v>0.158415842</v>
      </c>
      <c r="BR104">
        <v>0.66336633700000003</v>
      </c>
      <c r="BS104">
        <v>6.9306931000000002E-2</v>
      </c>
      <c r="BT104">
        <v>0.12871287100000001</v>
      </c>
      <c r="BU104">
        <v>3.9603960000000001E-2</v>
      </c>
      <c r="BV104">
        <v>0.148514851</v>
      </c>
      <c r="BW104">
        <v>3.9603960000000001E-2</v>
      </c>
      <c r="BX104">
        <v>0.108910891</v>
      </c>
      <c r="BY104">
        <v>1.064650844</v>
      </c>
      <c r="BZ104">
        <v>0.331612558</v>
      </c>
      <c r="CA104">
        <v>9</v>
      </c>
      <c r="CB104" s="30"/>
      <c r="CC104">
        <v>0.869565217</v>
      </c>
      <c r="CD104">
        <v>1.25</v>
      </c>
      <c r="CE104">
        <v>1.138888889</v>
      </c>
      <c r="CF104">
        <v>1.1428571430000001</v>
      </c>
      <c r="CG104">
        <v>0.73267326700000002</v>
      </c>
      <c r="CH104">
        <v>0.69306930700000002</v>
      </c>
    </row>
    <row r="105" spans="1:86" x14ac:dyDescent="0.25">
      <c r="A105" s="32" t="s">
        <v>113</v>
      </c>
      <c r="B105" s="32"/>
      <c r="C105" s="2" t="s">
        <v>104</v>
      </c>
      <c r="D105" s="2">
        <v>10</v>
      </c>
      <c r="E105">
        <v>94</v>
      </c>
      <c r="F105">
        <v>98</v>
      </c>
      <c r="G105">
        <v>13</v>
      </c>
      <c r="H105">
        <v>17</v>
      </c>
      <c r="I105">
        <v>18</v>
      </c>
      <c r="J105">
        <v>23</v>
      </c>
      <c r="K105">
        <v>26</v>
      </c>
      <c r="L105">
        <v>39</v>
      </c>
      <c r="M105">
        <v>41</v>
      </c>
      <c r="N105">
        <v>31</v>
      </c>
      <c r="O105">
        <v>23</v>
      </c>
      <c r="P105">
        <v>13</v>
      </c>
      <c r="Q105">
        <v>39</v>
      </c>
      <c r="R105">
        <v>32</v>
      </c>
      <c r="S105">
        <v>40</v>
      </c>
      <c r="T105">
        <v>49</v>
      </c>
      <c r="U105">
        <v>5</v>
      </c>
      <c r="V105">
        <v>60</v>
      </c>
      <c r="W105">
        <v>17</v>
      </c>
      <c r="X105">
        <v>9</v>
      </c>
      <c r="Y105">
        <v>7</v>
      </c>
      <c r="Z105">
        <v>2</v>
      </c>
      <c r="AA105">
        <v>17</v>
      </c>
      <c r="AB105">
        <v>26</v>
      </c>
      <c r="AC105">
        <v>25</v>
      </c>
      <c r="AD105">
        <v>31</v>
      </c>
      <c r="AE105">
        <v>15</v>
      </c>
      <c r="AF105">
        <v>50</v>
      </c>
      <c r="AG105">
        <v>7</v>
      </c>
      <c r="AH105">
        <v>12</v>
      </c>
      <c r="AI105">
        <v>4</v>
      </c>
      <c r="AJ105">
        <v>14.5</v>
      </c>
      <c r="AK105">
        <v>5</v>
      </c>
      <c r="AL105">
        <v>14</v>
      </c>
      <c r="AM105">
        <v>51</v>
      </c>
      <c r="AN105">
        <v>16</v>
      </c>
      <c r="AO105">
        <v>0.89011791900000004</v>
      </c>
      <c r="AP105">
        <v>0.27925267999999998</v>
      </c>
      <c r="AQ105">
        <v>10</v>
      </c>
      <c r="AR105">
        <v>1.0425531910000001</v>
      </c>
      <c r="AS105">
        <v>0.13829787199999999</v>
      </c>
      <c r="AT105">
        <v>0.18085106400000001</v>
      </c>
      <c r="AU105">
        <v>0.191489362</v>
      </c>
      <c r="AV105">
        <v>0.244680851</v>
      </c>
      <c r="AW105">
        <v>0.276595745</v>
      </c>
      <c r="AX105">
        <v>0.41489361699999999</v>
      </c>
      <c r="AY105">
        <v>0.43617021299999997</v>
      </c>
      <c r="AZ105">
        <v>0.32978723399999998</v>
      </c>
      <c r="BA105">
        <v>0.244680851</v>
      </c>
      <c r="BB105">
        <v>0.13829787199999999</v>
      </c>
      <c r="BC105">
        <v>0.41489361699999999</v>
      </c>
      <c r="BD105">
        <v>0.34042553199999998</v>
      </c>
      <c r="BE105">
        <v>0.42553191499999998</v>
      </c>
      <c r="BF105">
        <v>0.52127659599999998</v>
      </c>
      <c r="BG105">
        <v>5.3191489000000002E-2</v>
      </c>
      <c r="BH105">
        <v>0.63829787199999999</v>
      </c>
      <c r="BI105">
        <v>0.18085106400000001</v>
      </c>
      <c r="BJ105">
        <v>9.5744680999999998E-2</v>
      </c>
      <c r="BK105">
        <v>7.4468085000000003E-2</v>
      </c>
      <c r="BL105">
        <v>2.1276595999999998E-2</v>
      </c>
      <c r="BM105">
        <v>0.18085106400000001</v>
      </c>
      <c r="BN105">
        <v>0.276595745</v>
      </c>
      <c r="BO105">
        <v>0.26595744700000001</v>
      </c>
      <c r="BP105">
        <v>0.32978723399999998</v>
      </c>
      <c r="BQ105">
        <v>0.159574468</v>
      </c>
      <c r="BR105">
        <v>0.53191489400000003</v>
      </c>
      <c r="BS105">
        <v>7.4468085000000003E-2</v>
      </c>
      <c r="BT105">
        <v>0.127659574</v>
      </c>
      <c r="BU105">
        <v>4.2553190999999997E-2</v>
      </c>
      <c r="BV105">
        <v>0.154255319</v>
      </c>
      <c r="BW105">
        <v>5.3191489000000002E-2</v>
      </c>
      <c r="BX105">
        <v>0.14893617000000001</v>
      </c>
      <c r="BY105">
        <v>0.89011791900000004</v>
      </c>
      <c r="BZ105">
        <v>0.27925267999999998</v>
      </c>
      <c r="CA105">
        <v>10</v>
      </c>
      <c r="CB105" s="30"/>
      <c r="CC105">
        <v>0.96153846200000004</v>
      </c>
      <c r="CD105">
        <v>1.6666666670000001</v>
      </c>
      <c r="CE105">
        <v>1.21875</v>
      </c>
      <c r="CF105">
        <v>0.81632653099999997</v>
      </c>
      <c r="CG105">
        <v>0.82978723399999998</v>
      </c>
      <c r="CH105">
        <v>1.0425531910000001</v>
      </c>
    </row>
    <row r="106" spans="1:86" x14ac:dyDescent="0.25">
      <c r="A106" s="32" t="s">
        <v>113</v>
      </c>
      <c r="B106" s="32"/>
      <c r="C106" s="2" t="s">
        <v>104</v>
      </c>
      <c r="D106" s="2">
        <v>11</v>
      </c>
      <c r="E106">
        <v>96</v>
      </c>
      <c r="F106">
        <v>100</v>
      </c>
      <c r="G106">
        <v>12</v>
      </c>
      <c r="H106">
        <v>16.5</v>
      </c>
      <c r="I106">
        <v>18</v>
      </c>
      <c r="J106">
        <v>22</v>
      </c>
      <c r="K106">
        <v>26</v>
      </c>
      <c r="L106">
        <v>38</v>
      </c>
      <c r="M106">
        <v>41</v>
      </c>
      <c r="N106">
        <v>29</v>
      </c>
      <c r="O106">
        <v>22</v>
      </c>
      <c r="P106">
        <v>12</v>
      </c>
      <c r="Q106">
        <v>41</v>
      </c>
      <c r="R106">
        <v>35</v>
      </c>
      <c r="S106">
        <v>39</v>
      </c>
      <c r="T106">
        <v>47</v>
      </c>
      <c r="U106">
        <v>5</v>
      </c>
      <c r="V106">
        <v>62</v>
      </c>
      <c r="W106">
        <v>19</v>
      </c>
      <c r="X106">
        <v>8</v>
      </c>
      <c r="Y106">
        <v>8</v>
      </c>
      <c r="Z106">
        <v>4</v>
      </c>
      <c r="AA106">
        <v>21</v>
      </c>
      <c r="AB106">
        <v>23</v>
      </c>
      <c r="AC106">
        <v>18</v>
      </c>
      <c r="AD106">
        <v>24</v>
      </c>
      <c r="AE106">
        <v>16</v>
      </c>
      <c r="AF106">
        <v>60</v>
      </c>
      <c r="AG106">
        <v>6</v>
      </c>
      <c r="AH106">
        <v>11</v>
      </c>
      <c r="AI106">
        <v>4</v>
      </c>
      <c r="AJ106">
        <v>13</v>
      </c>
      <c r="AK106">
        <v>4</v>
      </c>
      <c r="AL106">
        <v>12</v>
      </c>
      <c r="AM106">
        <v>44</v>
      </c>
      <c r="AN106">
        <v>15</v>
      </c>
      <c r="AO106">
        <v>0.76794487099999997</v>
      </c>
      <c r="AP106">
        <v>0.26179938800000002</v>
      </c>
      <c r="AQ106">
        <v>11</v>
      </c>
      <c r="AR106">
        <v>1.0416666670000001</v>
      </c>
      <c r="AS106">
        <v>0.125</v>
      </c>
      <c r="AT106">
        <v>0.171875</v>
      </c>
      <c r="AU106">
        <v>0.1875</v>
      </c>
      <c r="AV106">
        <v>0.22916666699999999</v>
      </c>
      <c r="AW106">
        <v>0.27083333300000001</v>
      </c>
      <c r="AX106">
        <v>0.39583333300000001</v>
      </c>
      <c r="AY106">
        <v>0.42708333300000001</v>
      </c>
      <c r="AZ106">
        <v>0.30208333300000001</v>
      </c>
      <c r="BA106">
        <v>0.22916666699999999</v>
      </c>
      <c r="BB106">
        <v>0.125</v>
      </c>
      <c r="BC106">
        <v>0.42708333300000001</v>
      </c>
      <c r="BD106">
        <v>0.36458333300000001</v>
      </c>
      <c r="BE106">
        <v>0.40625</v>
      </c>
      <c r="BF106">
        <v>0.48958333300000001</v>
      </c>
      <c r="BG106">
        <v>5.2083333000000002E-2</v>
      </c>
      <c r="BH106">
        <v>0.64583333300000001</v>
      </c>
      <c r="BI106">
        <v>0.19791666699999999</v>
      </c>
      <c r="BJ106">
        <v>8.3333332999999996E-2</v>
      </c>
      <c r="BK106">
        <v>8.3333332999999996E-2</v>
      </c>
      <c r="BL106">
        <v>4.1666666999999998E-2</v>
      </c>
      <c r="BM106">
        <v>0.21875</v>
      </c>
      <c r="BN106">
        <v>0.23958333300000001</v>
      </c>
      <c r="BO106">
        <v>0.1875</v>
      </c>
      <c r="BP106">
        <v>0.25</v>
      </c>
      <c r="BQ106">
        <v>0.16666666699999999</v>
      </c>
      <c r="BR106">
        <v>0.625</v>
      </c>
      <c r="BS106">
        <v>6.25E-2</v>
      </c>
      <c r="BT106">
        <v>0.114583333</v>
      </c>
      <c r="BU106">
        <v>4.1666666999999998E-2</v>
      </c>
      <c r="BV106">
        <v>0.13541666699999999</v>
      </c>
      <c r="BW106">
        <v>4.1666666999999998E-2</v>
      </c>
      <c r="BX106">
        <v>0.125</v>
      </c>
      <c r="BY106">
        <v>0.76794487099999997</v>
      </c>
      <c r="BZ106">
        <v>0.26179938800000002</v>
      </c>
      <c r="CA106">
        <v>11</v>
      </c>
      <c r="CB106" s="30"/>
      <c r="CC106">
        <v>0.78260869600000005</v>
      </c>
      <c r="CD106">
        <v>1.125</v>
      </c>
      <c r="CE106">
        <v>1.1714285710000001</v>
      </c>
      <c r="CF106">
        <v>0.82978723399999998</v>
      </c>
      <c r="CG106">
        <v>0.79166666699999999</v>
      </c>
      <c r="CH106">
        <v>0.97916666699999999</v>
      </c>
    </row>
    <row r="107" spans="1:86" s="35" customFormat="1" x14ac:dyDescent="0.25">
      <c r="A107" s="34" t="s">
        <v>115</v>
      </c>
      <c r="B107" s="34"/>
      <c r="C107" s="12" t="s">
        <v>91</v>
      </c>
      <c r="D107" s="35">
        <v>1</v>
      </c>
      <c r="E107" s="35">
        <v>88</v>
      </c>
      <c r="F107" s="35">
        <v>90</v>
      </c>
      <c r="G107" s="35">
        <v>8</v>
      </c>
      <c r="H107" s="35">
        <v>13</v>
      </c>
      <c r="I107" s="35">
        <v>15</v>
      </c>
      <c r="J107" s="35">
        <v>15</v>
      </c>
      <c r="K107" s="35">
        <v>21</v>
      </c>
      <c r="L107" s="35">
        <v>24</v>
      </c>
      <c r="M107" s="35">
        <v>29</v>
      </c>
      <c r="N107" s="35">
        <v>32</v>
      </c>
      <c r="O107" s="35">
        <v>26</v>
      </c>
      <c r="P107" s="35">
        <v>14</v>
      </c>
      <c r="Q107" s="35">
        <v>37</v>
      </c>
      <c r="R107" s="35">
        <v>19</v>
      </c>
      <c r="S107" s="35">
        <v>31</v>
      </c>
      <c r="T107" s="35">
        <v>31</v>
      </c>
      <c r="U107" s="35">
        <v>6</v>
      </c>
      <c r="V107" s="35">
        <v>54</v>
      </c>
      <c r="W107" s="35">
        <v>21</v>
      </c>
      <c r="X107" s="35">
        <v>9</v>
      </c>
      <c r="Y107" s="35">
        <v>8</v>
      </c>
      <c r="Z107" s="35">
        <v>3</v>
      </c>
      <c r="AA107" s="35">
        <v>22</v>
      </c>
      <c r="AB107" s="35">
        <v>18</v>
      </c>
      <c r="AC107" s="35">
        <v>16</v>
      </c>
      <c r="AD107" s="35">
        <v>25</v>
      </c>
      <c r="AE107" s="35">
        <v>19</v>
      </c>
      <c r="AF107" s="35">
        <v>55</v>
      </c>
      <c r="AG107" s="35">
        <v>7</v>
      </c>
      <c r="AH107" s="35">
        <v>8</v>
      </c>
      <c r="AI107" s="35">
        <v>4</v>
      </c>
      <c r="AJ107" s="35">
        <v>9</v>
      </c>
      <c r="AK107" s="35">
        <v>4</v>
      </c>
      <c r="AL107" s="35">
        <v>8</v>
      </c>
      <c r="AM107" s="35">
        <v>21</v>
      </c>
      <c r="AN107" s="35">
        <v>11</v>
      </c>
      <c r="AO107" s="35">
        <f>RADIANS(21)</f>
        <v>0.36651914291880922</v>
      </c>
      <c r="AP107" s="35">
        <f>RADIANS(11)</f>
        <v>0.19198621771937624</v>
      </c>
      <c r="AR107" s="35">
        <v>1.0227272727272727</v>
      </c>
      <c r="AS107" s="35">
        <v>9.0909090909090912E-2</v>
      </c>
      <c r="AT107" s="35">
        <v>0.14772727272727273</v>
      </c>
      <c r="AU107" s="35">
        <v>0.17045454545454544</v>
      </c>
      <c r="AV107" s="35">
        <v>0.17045454545454544</v>
      </c>
      <c r="AW107" s="35">
        <v>0.23863636363636365</v>
      </c>
      <c r="AX107" s="35">
        <v>0.27272727272727271</v>
      </c>
      <c r="AY107" s="35">
        <v>0.32954545454545453</v>
      </c>
      <c r="AZ107" s="35">
        <v>0.36363636363636365</v>
      </c>
      <c r="BA107" s="35">
        <v>0.29545454545454547</v>
      </c>
      <c r="BB107" s="35">
        <v>0.15909090909090909</v>
      </c>
      <c r="BC107" s="35">
        <v>0.42045454545454547</v>
      </c>
      <c r="BD107" s="35">
        <v>0.21590909090909091</v>
      </c>
      <c r="BE107" s="35">
        <v>0.35227272727272729</v>
      </c>
      <c r="BF107" s="35">
        <v>0.35227272727272729</v>
      </c>
      <c r="BG107" s="35">
        <v>6.8181818181818177E-2</v>
      </c>
      <c r="BH107" s="35">
        <v>0.61363636363636365</v>
      </c>
      <c r="BI107" s="35">
        <v>0.23863636363636365</v>
      </c>
      <c r="BJ107" s="35">
        <v>0.10227272727272728</v>
      </c>
      <c r="BK107" s="35">
        <v>9.0909090909090912E-2</v>
      </c>
      <c r="BL107" s="35">
        <v>3.4090909090909088E-2</v>
      </c>
      <c r="BM107" s="35">
        <v>0.25</v>
      </c>
      <c r="BN107" s="35">
        <v>0.20454545454545456</v>
      </c>
      <c r="BO107" s="35">
        <v>0.18181818181818182</v>
      </c>
      <c r="BP107" s="35">
        <v>0.28409090909090912</v>
      </c>
      <c r="BQ107" s="35">
        <v>0.21590909090909091</v>
      </c>
      <c r="BR107" s="35">
        <v>0.625</v>
      </c>
      <c r="BS107" s="35">
        <v>7.9545454545454544E-2</v>
      </c>
      <c r="BT107" s="35">
        <v>9.0909090909090912E-2</v>
      </c>
      <c r="BU107" s="35">
        <v>4.5454545454545456E-2</v>
      </c>
      <c r="BV107" s="35">
        <v>0.10227272727272728</v>
      </c>
      <c r="BW107" s="35">
        <v>4.5454545454545456E-2</v>
      </c>
      <c r="BX107" s="35">
        <v>9.0909090909090912E-2</v>
      </c>
      <c r="BY107" s="35">
        <v>0.36651914291880922</v>
      </c>
      <c r="BZ107" s="35">
        <v>0.19198621771937624</v>
      </c>
      <c r="CA107" s="36">
        <v>1</v>
      </c>
      <c r="CB107" s="37" t="s">
        <v>116</v>
      </c>
      <c r="CC107" s="36">
        <f>(BO107/BN107)</f>
        <v>0.88888888888888884</v>
      </c>
      <c r="CD107" s="36">
        <f>(BO107/BQ107)</f>
        <v>0.8421052631578948</v>
      </c>
      <c r="CE107" s="36">
        <f>(BC107/BD107)</f>
        <v>1.9473684210526316</v>
      </c>
      <c r="CF107" s="36">
        <f>(BE107/BF107)</f>
        <v>1</v>
      </c>
      <c r="CG107" s="36">
        <f>(AX107/0.5)</f>
        <v>0.54545454545454541</v>
      </c>
      <c r="CH107" s="36">
        <f>(BF107/0.5)</f>
        <v>0.70454545454545459</v>
      </c>
    </row>
    <row r="108" spans="1:86" s="2" customFormat="1" x14ac:dyDescent="0.25">
      <c r="A108" s="1" t="s">
        <v>115</v>
      </c>
      <c r="B108" s="1"/>
      <c r="C108" s="12" t="s">
        <v>91</v>
      </c>
      <c r="D108" s="2">
        <v>2</v>
      </c>
      <c r="E108" s="3">
        <v>80</v>
      </c>
      <c r="F108" s="3">
        <v>84</v>
      </c>
      <c r="G108" s="3">
        <v>9</v>
      </c>
      <c r="H108" s="3">
        <v>14</v>
      </c>
      <c r="I108" s="3">
        <v>15.5</v>
      </c>
      <c r="J108" s="3">
        <v>15.5</v>
      </c>
      <c r="K108" s="3">
        <v>22</v>
      </c>
      <c r="L108" s="3">
        <v>25</v>
      </c>
      <c r="M108" s="3">
        <v>28</v>
      </c>
      <c r="N108" s="3">
        <v>38</v>
      </c>
      <c r="O108" s="3">
        <v>30</v>
      </c>
      <c r="P108" s="3">
        <v>16</v>
      </c>
      <c r="Q108" s="3">
        <v>40</v>
      </c>
      <c r="R108" s="3">
        <v>18</v>
      </c>
      <c r="S108" s="3">
        <v>37</v>
      </c>
      <c r="T108" s="3">
        <v>24</v>
      </c>
      <c r="U108" s="3">
        <v>7</v>
      </c>
      <c r="V108" s="3">
        <v>53</v>
      </c>
      <c r="W108" s="3">
        <v>15</v>
      </c>
      <c r="X108" s="3">
        <v>10</v>
      </c>
      <c r="Y108" s="4">
        <v>6</v>
      </c>
      <c r="Z108" s="4">
        <v>5</v>
      </c>
      <c r="AA108" s="4">
        <v>17</v>
      </c>
      <c r="AB108" s="4">
        <v>19</v>
      </c>
      <c r="AC108" s="4">
        <v>13</v>
      </c>
      <c r="AD108" s="4">
        <v>16</v>
      </c>
      <c r="AE108" s="4">
        <v>16</v>
      </c>
      <c r="AF108" s="5">
        <v>44</v>
      </c>
      <c r="AG108" s="5">
        <v>8</v>
      </c>
      <c r="AH108" s="5">
        <v>8</v>
      </c>
      <c r="AI108" s="5">
        <v>5</v>
      </c>
      <c r="AJ108" s="5">
        <v>5.5</v>
      </c>
      <c r="AK108" s="5">
        <v>4</v>
      </c>
      <c r="AL108" s="5">
        <v>6</v>
      </c>
      <c r="AM108" s="6">
        <v>18</v>
      </c>
      <c r="AN108" s="6">
        <v>7</v>
      </c>
      <c r="AO108" s="2">
        <f>RADIANS(18)</f>
        <v>0.31415926535897931</v>
      </c>
      <c r="AP108" s="2">
        <f>RADIANS(7)</f>
        <v>0.12217304763960307</v>
      </c>
      <c r="AR108" s="38">
        <v>1.05</v>
      </c>
      <c r="AS108" s="38">
        <v>0.1125</v>
      </c>
      <c r="AT108" s="38">
        <v>0.17499999999999999</v>
      </c>
      <c r="AU108" s="38">
        <v>0.19375000000000001</v>
      </c>
      <c r="AV108" s="38">
        <v>0.19375000000000001</v>
      </c>
      <c r="AW108" s="38">
        <v>0.27500000000000002</v>
      </c>
      <c r="AX108" s="38">
        <v>0.3125</v>
      </c>
      <c r="AY108" s="38">
        <v>0.35</v>
      </c>
      <c r="AZ108" s="38">
        <v>0.47499999999999998</v>
      </c>
      <c r="BA108" s="38">
        <v>0.375</v>
      </c>
      <c r="BB108" s="38">
        <v>0.2</v>
      </c>
      <c r="BC108" s="38">
        <v>0.5</v>
      </c>
      <c r="BD108" s="38">
        <v>0.22500000000000001</v>
      </c>
      <c r="BE108" s="38">
        <v>0.46250000000000002</v>
      </c>
      <c r="BF108" s="38">
        <v>0.3</v>
      </c>
      <c r="BG108" s="38">
        <v>8.7499999999999994E-2</v>
      </c>
      <c r="BH108" s="38">
        <v>0.66249999999999998</v>
      </c>
      <c r="BI108" s="38">
        <v>0.1875</v>
      </c>
      <c r="BJ108" s="38">
        <v>0.125</v>
      </c>
      <c r="BK108" s="38">
        <v>7.4999999999999997E-2</v>
      </c>
      <c r="BL108" s="38">
        <v>6.25E-2</v>
      </c>
      <c r="BM108" s="38">
        <v>0.21249999999999999</v>
      </c>
      <c r="BN108" s="38">
        <v>0.23749999999999999</v>
      </c>
      <c r="BO108" s="38">
        <v>0.16250000000000001</v>
      </c>
      <c r="BP108" s="38">
        <v>0.2</v>
      </c>
      <c r="BQ108" s="38">
        <v>0.2</v>
      </c>
      <c r="BR108" s="38">
        <v>0.55000000000000004</v>
      </c>
      <c r="BS108" s="38">
        <v>0.1</v>
      </c>
      <c r="BT108" s="38">
        <v>0.1</v>
      </c>
      <c r="BU108" s="38">
        <v>6.25E-2</v>
      </c>
      <c r="BV108" s="38">
        <v>6.8750000000000006E-2</v>
      </c>
      <c r="BW108" s="38">
        <v>0.05</v>
      </c>
      <c r="BX108" s="38">
        <v>7.4999999999999997E-2</v>
      </c>
      <c r="BY108" s="7">
        <v>0.31415926535897931</v>
      </c>
      <c r="BZ108" s="7">
        <v>0.12217304763960307</v>
      </c>
      <c r="CA108" s="2">
        <v>2</v>
      </c>
      <c r="CB108" s="39" t="s">
        <v>116</v>
      </c>
      <c r="CC108" s="2">
        <f t="shared" ref="CC108:CC114" si="41">(BO108/BN108)</f>
        <v>0.68421052631578949</v>
      </c>
      <c r="CD108" s="2">
        <f t="shared" ref="CD108:CD114" si="42">(BO108/BQ108)</f>
        <v>0.8125</v>
      </c>
      <c r="CE108" s="2">
        <f t="shared" ref="CE108:CE114" si="43">(BC108/BD108)</f>
        <v>2.2222222222222223</v>
      </c>
      <c r="CF108" s="2">
        <f t="shared" ref="CF108:CF114" si="44">(BE108/BF108)</f>
        <v>1.5416666666666667</v>
      </c>
      <c r="CG108" s="2">
        <f t="shared" ref="CG108:CG114" si="45">(AX108/0.5)</f>
        <v>0.625</v>
      </c>
      <c r="CH108" s="2">
        <f t="shared" ref="CH108:CH114" si="46">(BF108/0.5)</f>
        <v>0.6</v>
      </c>
    </row>
    <row r="109" spans="1:86" s="2" customFormat="1" x14ac:dyDescent="0.25">
      <c r="A109" s="1" t="s">
        <v>115</v>
      </c>
      <c r="B109" s="1"/>
      <c r="C109" s="12" t="s">
        <v>91</v>
      </c>
      <c r="D109" s="2">
        <v>3</v>
      </c>
      <c r="E109" s="3">
        <v>92</v>
      </c>
      <c r="F109" s="3">
        <v>93</v>
      </c>
      <c r="G109" s="3">
        <v>9</v>
      </c>
      <c r="H109" s="3">
        <v>14</v>
      </c>
      <c r="I109" s="3">
        <v>15</v>
      </c>
      <c r="J109" s="3">
        <v>16</v>
      </c>
      <c r="K109" s="3">
        <v>21</v>
      </c>
      <c r="L109" s="3">
        <v>16</v>
      </c>
      <c r="M109" s="3">
        <v>19</v>
      </c>
      <c r="N109" s="3">
        <v>32</v>
      </c>
      <c r="O109" s="3">
        <v>27</v>
      </c>
      <c r="P109" s="3">
        <v>10</v>
      </c>
      <c r="Q109" s="3">
        <v>38</v>
      </c>
      <c r="R109" s="3">
        <v>23</v>
      </c>
      <c r="S109" s="3">
        <v>33</v>
      </c>
      <c r="T109" s="3">
        <v>34</v>
      </c>
      <c r="U109" s="3">
        <v>5</v>
      </c>
      <c r="V109" s="3">
        <v>66</v>
      </c>
      <c r="W109" s="3">
        <v>17</v>
      </c>
      <c r="X109" s="3">
        <v>7</v>
      </c>
      <c r="Y109" s="4">
        <v>7</v>
      </c>
      <c r="Z109" s="4">
        <v>4</v>
      </c>
      <c r="AA109" s="4">
        <v>18</v>
      </c>
      <c r="AB109" s="4">
        <v>20</v>
      </c>
      <c r="AC109" s="4">
        <v>18</v>
      </c>
      <c r="AD109" s="4">
        <v>22</v>
      </c>
      <c r="AE109" s="4">
        <v>14</v>
      </c>
      <c r="AF109" s="5">
        <v>50</v>
      </c>
      <c r="AG109" s="5">
        <v>5</v>
      </c>
      <c r="AH109" s="5">
        <v>8</v>
      </c>
      <c r="AI109" s="5">
        <v>4.5</v>
      </c>
      <c r="AJ109" s="5">
        <v>10</v>
      </c>
      <c r="AK109" s="5">
        <v>2</v>
      </c>
      <c r="AL109" s="5">
        <v>7</v>
      </c>
      <c r="AM109" s="6">
        <v>26</v>
      </c>
      <c r="AN109" s="6">
        <v>6</v>
      </c>
      <c r="AO109" s="2">
        <f>RADIANS(26)</f>
        <v>0.4537856055185257</v>
      </c>
      <c r="AP109" s="2">
        <f>RADIANS(6)</f>
        <v>0.10471975511965978</v>
      </c>
      <c r="AR109" s="38">
        <v>1.0108695652173914</v>
      </c>
      <c r="AS109" s="38">
        <v>9.7826086956521743E-2</v>
      </c>
      <c r="AT109" s="38">
        <v>0.15217391304347827</v>
      </c>
      <c r="AU109" s="38">
        <v>0.16304347826086957</v>
      </c>
      <c r="AV109" s="38">
        <v>0.17391304347826086</v>
      </c>
      <c r="AW109" s="38">
        <v>0.22826086956521738</v>
      </c>
      <c r="AX109" s="38">
        <v>0.17391304347826086</v>
      </c>
      <c r="AY109" s="38">
        <v>0.20652173913043478</v>
      </c>
      <c r="AZ109" s="38">
        <v>0.34782608695652173</v>
      </c>
      <c r="BA109" s="38">
        <v>0.29347826086956524</v>
      </c>
      <c r="BB109" s="38">
        <v>0.10869565217391304</v>
      </c>
      <c r="BC109" s="38">
        <v>0.41304347826086957</v>
      </c>
      <c r="BD109" s="38">
        <v>0.25</v>
      </c>
      <c r="BE109" s="38">
        <v>0.35869565217391303</v>
      </c>
      <c r="BF109" s="38">
        <v>0.36956521739130432</v>
      </c>
      <c r="BG109" s="38">
        <v>5.434782608695652E-2</v>
      </c>
      <c r="BH109" s="38">
        <v>0.71739130434782605</v>
      </c>
      <c r="BI109" s="38">
        <v>0.18478260869565216</v>
      </c>
      <c r="BJ109" s="38">
        <v>7.6086956521739135E-2</v>
      </c>
      <c r="BK109" s="38">
        <v>7.6086956521739135E-2</v>
      </c>
      <c r="BL109" s="38">
        <v>4.3478260869565216E-2</v>
      </c>
      <c r="BM109" s="38">
        <v>0.19565217391304349</v>
      </c>
      <c r="BN109" s="38">
        <v>0.21739130434782608</v>
      </c>
      <c r="BO109" s="38">
        <v>0.19565217391304349</v>
      </c>
      <c r="BP109" s="38">
        <v>0.2391304347826087</v>
      </c>
      <c r="BQ109" s="38">
        <v>0.15217391304347827</v>
      </c>
      <c r="BR109" s="38">
        <v>0.54347826086956519</v>
      </c>
      <c r="BS109" s="38">
        <v>5.434782608695652E-2</v>
      </c>
      <c r="BT109" s="38">
        <v>8.6956521739130432E-2</v>
      </c>
      <c r="BU109" s="38">
        <v>4.8913043478260872E-2</v>
      </c>
      <c r="BV109" s="38">
        <v>0.10869565217391304</v>
      </c>
      <c r="BW109" s="38">
        <v>2.1739130434782608E-2</v>
      </c>
      <c r="BX109" s="38">
        <v>7.6086956521739135E-2</v>
      </c>
      <c r="BY109" s="7">
        <v>0.4537856055185257</v>
      </c>
      <c r="BZ109" s="7">
        <v>0.10471975511965978</v>
      </c>
      <c r="CA109" s="2">
        <v>3</v>
      </c>
      <c r="CB109" s="39" t="s">
        <v>116</v>
      </c>
      <c r="CC109" s="2">
        <f t="shared" si="41"/>
        <v>0.9</v>
      </c>
      <c r="CD109" s="2">
        <f t="shared" si="42"/>
        <v>1.2857142857142856</v>
      </c>
      <c r="CE109" s="2">
        <f t="shared" si="43"/>
        <v>1.6521739130434783</v>
      </c>
      <c r="CF109" s="2">
        <f t="shared" si="44"/>
        <v>0.97058823529411764</v>
      </c>
      <c r="CG109" s="2">
        <f t="shared" si="45"/>
        <v>0.34782608695652173</v>
      </c>
      <c r="CH109" s="2">
        <f t="shared" si="46"/>
        <v>0.73913043478260865</v>
      </c>
    </row>
    <row r="110" spans="1:86" s="2" customFormat="1" x14ac:dyDescent="0.25">
      <c r="A110" s="1" t="s">
        <v>115</v>
      </c>
      <c r="B110" s="1"/>
      <c r="C110" s="12" t="s">
        <v>91</v>
      </c>
      <c r="D110" s="2">
        <v>4</v>
      </c>
      <c r="E110" s="3">
        <v>88</v>
      </c>
      <c r="F110" s="3">
        <v>88.5</v>
      </c>
      <c r="G110" s="3">
        <v>7</v>
      </c>
      <c r="H110" s="3">
        <v>9</v>
      </c>
      <c r="I110" s="3">
        <v>12</v>
      </c>
      <c r="J110" s="3">
        <v>11</v>
      </c>
      <c r="K110" s="3">
        <v>16</v>
      </c>
      <c r="L110" s="3">
        <v>22</v>
      </c>
      <c r="M110" s="3">
        <v>25</v>
      </c>
      <c r="N110" s="3">
        <v>33.5</v>
      </c>
      <c r="O110" s="3">
        <v>29</v>
      </c>
      <c r="P110" s="3">
        <v>14</v>
      </c>
      <c r="Q110" s="3">
        <v>36</v>
      </c>
      <c r="R110" s="3">
        <v>17</v>
      </c>
      <c r="S110" s="3">
        <v>34</v>
      </c>
      <c r="T110" s="3">
        <v>27</v>
      </c>
      <c r="U110" s="3">
        <v>5</v>
      </c>
      <c r="V110" s="3">
        <v>59</v>
      </c>
      <c r="W110" s="3">
        <v>15</v>
      </c>
      <c r="X110" s="3">
        <v>8</v>
      </c>
      <c r="Y110" s="4">
        <v>6</v>
      </c>
      <c r="Z110" s="4">
        <v>3</v>
      </c>
      <c r="AA110" s="4">
        <v>15</v>
      </c>
      <c r="AB110" s="4">
        <v>21</v>
      </c>
      <c r="AC110" s="4">
        <v>21</v>
      </c>
      <c r="AD110" s="4">
        <v>26</v>
      </c>
      <c r="AE110" s="4">
        <v>16</v>
      </c>
      <c r="AF110" s="5">
        <v>48</v>
      </c>
      <c r="AG110" s="5">
        <v>6</v>
      </c>
      <c r="AH110" s="5">
        <v>7</v>
      </c>
      <c r="AI110" s="5">
        <v>4</v>
      </c>
      <c r="AJ110" s="5">
        <v>5</v>
      </c>
      <c r="AK110" s="5">
        <v>3</v>
      </c>
      <c r="AL110" s="5">
        <v>4</v>
      </c>
      <c r="AM110" s="6">
        <v>25</v>
      </c>
      <c r="AN110" s="6">
        <v>9</v>
      </c>
      <c r="AO110" s="2">
        <f>RADIANS(25)</f>
        <v>0.43633231299858238</v>
      </c>
      <c r="AP110" s="2">
        <f>RADIANS(9)</f>
        <v>0.15707963267948966</v>
      </c>
      <c r="AR110" s="38">
        <v>1.0056818181818181</v>
      </c>
      <c r="AS110" s="38">
        <v>7.9545454545454544E-2</v>
      </c>
      <c r="AT110" s="38">
        <v>0.10227272727272728</v>
      </c>
      <c r="AU110" s="38">
        <v>0.13636363636363635</v>
      </c>
      <c r="AV110" s="38">
        <v>0.125</v>
      </c>
      <c r="AW110" s="38">
        <v>0.18181818181818182</v>
      </c>
      <c r="AX110" s="38">
        <v>0.25</v>
      </c>
      <c r="AY110" s="38">
        <v>0.28409090909090912</v>
      </c>
      <c r="AZ110" s="38">
        <v>0.38068181818181818</v>
      </c>
      <c r="BA110" s="38">
        <v>0.32954545454545453</v>
      </c>
      <c r="BB110" s="38">
        <v>0.15909090909090909</v>
      </c>
      <c r="BC110" s="38">
        <v>0.40909090909090912</v>
      </c>
      <c r="BD110" s="38">
        <v>0.19318181818181818</v>
      </c>
      <c r="BE110" s="38">
        <v>0.38636363636363635</v>
      </c>
      <c r="BF110" s="38">
        <v>0.30681818181818182</v>
      </c>
      <c r="BG110" s="38">
        <v>5.6818181818181816E-2</v>
      </c>
      <c r="BH110" s="38">
        <v>0.67045454545454541</v>
      </c>
      <c r="BI110" s="38">
        <v>0.17045454545454544</v>
      </c>
      <c r="BJ110" s="38">
        <v>9.0909090909090912E-2</v>
      </c>
      <c r="BK110" s="38">
        <v>6.8181818181818177E-2</v>
      </c>
      <c r="BL110" s="38">
        <v>3.4090909090909088E-2</v>
      </c>
      <c r="BM110" s="38">
        <v>0.17045454545454544</v>
      </c>
      <c r="BN110" s="38">
        <v>0.23863636363636365</v>
      </c>
      <c r="BO110" s="38">
        <v>0.23863636363636365</v>
      </c>
      <c r="BP110" s="38">
        <v>0.29545454545454547</v>
      </c>
      <c r="BQ110" s="38">
        <v>0.18181818181818182</v>
      </c>
      <c r="BR110" s="38">
        <v>0.54545454545454541</v>
      </c>
      <c r="BS110" s="38">
        <v>6.8181818181818177E-2</v>
      </c>
      <c r="BT110" s="38">
        <v>7.9545454545454544E-2</v>
      </c>
      <c r="BU110" s="38">
        <v>4.5454545454545456E-2</v>
      </c>
      <c r="BV110" s="38">
        <v>5.6818181818181816E-2</v>
      </c>
      <c r="BW110" s="38">
        <v>3.4090909090909088E-2</v>
      </c>
      <c r="BX110" s="38">
        <v>4.5454545454545456E-2</v>
      </c>
      <c r="BY110" s="7">
        <v>0.43633231299858238</v>
      </c>
      <c r="BZ110" s="7">
        <v>0.15707963267948966</v>
      </c>
      <c r="CA110" s="2">
        <v>4</v>
      </c>
      <c r="CB110" s="39" t="s">
        <v>116</v>
      </c>
      <c r="CC110" s="2">
        <f t="shared" si="41"/>
        <v>1</v>
      </c>
      <c r="CD110" s="2">
        <f t="shared" si="42"/>
        <v>1.3125</v>
      </c>
      <c r="CE110" s="2">
        <f t="shared" si="43"/>
        <v>2.1176470588235294</v>
      </c>
      <c r="CF110" s="2">
        <f t="shared" si="44"/>
        <v>1.2592592592592593</v>
      </c>
      <c r="CG110" s="2">
        <f t="shared" si="45"/>
        <v>0.5</v>
      </c>
      <c r="CH110" s="2">
        <f t="shared" si="46"/>
        <v>0.61363636363636365</v>
      </c>
    </row>
    <row r="111" spans="1:86" s="2" customFormat="1" x14ac:dyDescent="0.25">
      <c r="A111" s="1" t="s">
        <v>115</v>
      </c>
      <c r="B111" s="1"/>
      <c r="C111" s="12" t="s">
        <v>91</v>
      </c>
      <c r="D111" s="2">
        <v>5</v>
      </c>
      <c r="E111" s="3">
        <v>88</v>
      </c>
      <c r="F111" s="3">
        <v>90</v>
      </c>
      <c r="G111" s="3">
        <v>9</v>
      </c>
      <c r="H111" s="3">
        <v>15</v>
      </c>
      <c r="I111" s="3">
        <v>17</v>
      </c>
      <c r="J111" s="3">
        <v>18</v>
      </c>
      <c r="K111" s="3">
        <v>23</v>
      </c>
      <c r="L111" s="3">
        <v>28.5</v>
      </c>
      <c r="M111" s="3">
        <v>31</v>
      </c>
      <c r="N111" s="3">
        <v>26</v>
      </c>
      <c r="O111" s="3">
        <v>24</v>
      </c>
      <c r="P111" s="3">
        <v>13</v>
      </c>
      <c r="Q111" s="3">
        <v>35</v>
      </c>
      <c r="R111" s="3">
        <v>29</v>
      </c>
      <c r="S111" s="3">
        <v>34</v>
      </c>
      <c r="T111" s="3">
        <v>37</v>
      </c>
      <c r="U111" s="3">
        <v>5</v>
      </c>
      <c r="V111" s="3">
        <v>64</v>
      </c>
      <c r="W111" s="3">
        <v>14</v>
      </c>
      <c r="X111" s="3">
        <v>10</v>
      </c>
      <c r="Y111" s="4">
        <v>8</v>
      </c>
      <c r="Z111" s="4">
        <v>5</v>
      </c>
      <c r="AA111" s="4">
        <v>16</v>
      </c>
      <c r="AB111" s="4">
        <v>20</v>
      </c>
      <c r="AC111" s="4">
        <v>20</v>
      </c>
      <c r="AD111" s="4">
        <v>26</v>
      </c>
      <c r="AE111" s="4">
        <v>16</v>
      </c>
      <c r="AF111" s="5">
        <v>66</v>
      </c>
      <c r="AG111" s="5">
        <v>6</v>
      </c>
      <c r="AH111" s="5">
        <v>9</v>
      </c>
      <c r="AI111" s="5">
        <v>4.5</v>
      </c>
      <c r="AJ111" s="5">
        <v>10</v>
      </c>
      <c r="AK111" s="5">
        <v>3</v>
      </c>
      <c r="AL111" s="5">
        <v>9</v>
      </c>
      <c r="AM111" s="6">
        <v>19</v>
      </c>
      <c r="AN111" s="6">
        <v>12</v>
      </c>
      <c r="AO111" s="2">
        <f>RADIANS(19)</f>
        <v>0.33161255787892263</v>
      </c>
      <c r="AP111" s="2">
        <f>RADIANS(12)</f>
        <v>0.20943951023931956</v>
      </c>
      <c r="AR111" s="38">
        <v>1.0227272727272727</v>
      </c>
      <c r="AS111" s="38">
        <v>0.10227272727272728</v>
      </c>
      <c r="AT111" s="38">
        <v>0.17045454545454544</v>
      </c>
      <c r="AU111" s="38">
        <v>0.19318181818181818</v>
      </c>
      <c r="AV111" s="38">
        <v>0.20454545454545456</v>
      </c>
      <c r="AW111" s="38">
        <v>0.26136363636363635</v>
      </c>
      <c r="AX111" s="38">
        <v>0.32386363636363635</v>
      </c>
      <c r="AY111" s="38">
        <v>0.35227272727272729</v>
      </c>
      <c r="AZ111" s="38">
        <v>0.29545454545454547</v>
      </c>
      <c r="BA111" s="38">
        <v>0.27272727272727271</v>
      </c>
      <c r="BB111" s="38">
        <v>0.14772727272727273</v>
      </c>
      <c r="BC111" s="38">
        <v>0.39772727272727271</v>
      </c>
      <c r="BD111" s="38">
        <v>0.32954545454545453</v>
      </c>
      <c r="BE111" s="38">
        <v>0.38636363636363635</v>
      </c>
      <c r="BF111" s="38">
        <v>0.42045454545454547</v>
      </c>
      <c r="BG111" s="38">
        <v>5.6818181818181816E-2</v>
      </c>
      <c r="BH111" s="38">
        <v>0.72727272727272729</v>
      </c>
      <c r="BI111" s="38">
        <v>0.15909090909090909</v>
      </c>
      <c r="BJ111" s="38">
        <v>0.11363636363636363</v>
      </c>
      <c r="BK111" s="38">
        <v>9.0909090909090912E-2</v>
      </c>
      <c r="BL111" s="38">
        <v>5.6818181818181816E-2</v>
      </c>
      <c r="BM111" s="38">
        <v>0.18181818181818182</v>
      </c>
      <c r="BN111" s="38">
        <v>0.22727272727272727</v>
      </c>
      <c r="BO111" s="38">
        <v>0.22727272727272727</v>
      </c>
      <c r="BP111" s="38">
        <v>0.29545454545454547</v>
      </c>
      <c r="BQ111" s="38">
        <v>0.18181818181818182</v>
      </c>
      <c r="BR111" s="38">
        <v>0.75</v>
      </c>
      <c r="BS111" s="38">
        <v>6.8181818181818177E-2</v>
      </c>
      <c r="BT111" s="38">
        <v>0.10227272727272728</v>
      </c>
      <c r="BU111" s="38">
        <v>5.113636363636364E-2</v>
      </c>
      <c r="BV111" s="38">
        <v>0.11363636363636363</v>
      </c>
      <c r="BW111" s="38">
        <v>3.4090909090909088E-2</v>
      </c>
      <c r="BX111" s="38">
        <v>0.10227272727272728</v>
      </c>
      <c r="BY111" s="7">
        <v>0.33161255787892263</v>
      </c>
      <c r="BZ111" s="7">
        <v>0.20943951023931956</v>
      </c>
      <c r="CA111" s="2">
        <v>5</v>
      </c>
      <c r="CB111" s="39" t="s">
        <v>116</v>
      </c>
      <c r="CC111" s="2">
        <f t="shared" si="41"/>
        <v>1</v>
      </c>
      <c r="CD111" s="2">
        <f t="shared" si="42"/>
        <v>1.25</v>
      </c>
      <c r="CE111" s="2">
        <f t="shared" si="43"/>
        <v>1.2068965517241379</v>
      </c>
      <c r="CF111" s="2">
        <f t="shared" si="44"/>
        <v>0.91891891891891886</v>
      </c>
      <c r="CG111" s="2">
        <f t="shared" si="45"/>
        <v>0.64772727272727271</v>
      </c>
      <c r="CH111" s="2">
        <f t="shared" si="46"/>
        <v>0.84090909090909094</v>
      </c>
    </row>
    <row r="112" spans="1:86" s="2" customFormat="1" x14ac:dyDescent="0.25">
      <c r="A112" s="1" t="s">
        <v>115</v>
      </c>
      <c r="B112" s="1"/>
      <c r="C112" s="12" t="s">
        <v>91</v>
      </c>
      <c r="D112" s="2">
        <v>6</v>
      </c>
      <c r="E112" s="3">
        <v>96</v>
      </c>
      <c r="F112" s="3">
        <v>97</v>
      </c>
      <c r="G112" s="3">
        <v>7</v>
      </c>
      <c r="H112" s="3">
        <v>14</v>
      </c>
      <c r="I112" s="3">
        <v>16</v>
      </c>
      <c r="J112" s="3">
        <v>16</v>
      </c>
      <c r="K112" s="3">
        <v>22</v>
      </c>
      <c r="L112" s="3">
        <v>29</v>
      </c>
      <c r="M112" s="3">
        <v>35</v>
      </c>
      <c r="N112" s="3">
        <v>37</v>
      </c>
      <c r="O112" s="3">
        <v>30</v>
      </c>
      <c r="P112" s="3">
        <v>15</v>
      </c>
      <c r="Q112" s="3">
        <v>39.5</v>
      </c>
      <c r="R112" s="3">
        <v>29</v>
      </c>
      <c r="S112" s="3">
        <v>35</v>
      </c>
      <c r="T112" s="3">
        <v>39</v>
      </c>
      <c r="U112" s="3">
        <v>7</v>
      </c>
      <c r="V112" s="3">
        <v>61</v>
      </c>
      <c r="W112" s="3">
        <v>19</v>
      </c>
      <c r="X112" s="3">
        <v>9</v>
      </c>
      <c r="Y112" s="4">
        <v>8</v>
      </c>
      <c r="Z112" s="4">
        <v>5</v>
      </c>
      <c r="AA112" s="4">
        <v>17</v>
      </c>
      <c r="AB112" s="4">
        <v>18</v>
      </c>
      <c r="AC112" s="4">
        <v>15</v>
      </c>
      <c r="AD112" s="4">
        <v>19</v>
      </c>
      <c r="AE112" s="4">
        <v>16</v>
      </c>
      <c r="AF112" s="5">
        <v>67</v>
      </c>
      <c r="AG112" s="5">
        <v>6</v>
      </c>
      <c r="AH112" s="5">
        <v>10</v>
      </c>
      <c r="AI112" s="5">
        <v>5</v>
      </c>
      <c r="AJ112" s="5">
        <v>12</v>
      </c>
      <c r="AK112" s="5">
        <v>4</v>
      </c>
      <c r="AL112" s="5">
        <v>10</v>
      </c>
      <c r="AM112" s="6">
        <v>21</v>
      </c>
      <c r="AN112" s="6">
        <v>11</v>
      </c>
      <c r="AO112" s="2">
        <f>RADIANS(21)</f>
        <v>0.36651914291880922</v>
      </c>
      <c r="AP112" s="2">
        <f>RADIANS(11)</f>
        <v>0.19198621771937624</v>
      </c>
      <c r="AR112" s="38">
        <v>1.0104166666666667</v>
      </c>
      <c r="AS112" s="38">
        <v>7.2916666666666671E-2</v>
      </c>
      <c r="AT112" s="38">
        <v>0.14583333333333334</v>
      </c>
      <c r="AU112" s="38">
        <v>0.16666666666666666</v>
      </c>
      <c r="AV112" s="38">
        <v>0.16666666666666666</v>
      </c>
      <c r="AW112" s="38">
        <v>0.22916666666666666</v>
      </c>
      <c r="AX112" s="38">
        <v>0.30208333333333331</v>
      </c>
      <c r="AY112" s="38">
        <v>0.36458333333333331</v>
      </c>
      <c r="AZ112" s="38">
        <v>0.38541666666666669</v>
      </c>
      <c r="BA112" s="38">
        <v>0.3125</v>
      </c>
      <c r="BB112" s="38">
        <v>0.15625</v>
      </c>
      <c r="BC112" s="38">
        <v>0.41145833333333331</v>
      </c>
      <c r="BD112" s="38">
        <v>0.30208333333333331</v>
      </c>
      <c r="BE112" s="38">
        <v>0.36458333333333331</v>
      </c>
      <c r="BF112" s="38">
        <v>0.40625</v>
      </c>
      <c r="BG112" s="38">
        <v>7.2916666666666671E-2</v>
      </c>
      <c r="BH112" s="38">
        <v>0.63541666666666663</v>
      </c>
      <c r="BI112" s="38">
        <v>0.19791666666666666</v>
      </c>
      <c r="BJ112" s="38">
        <v>9.375E-2</v>
      </c>
      <c r="BK112" s="38">
        <v>8.3333333333333329E-2</v>
      </c>
      <c r="BL112" s="38">
        <v>5.2083333333333336E-2</v>
      </c>
      <c r="BM112" s="38">
        <v>0.17708333333333334</v>
      </c>
      <c r="BN112" s="38">
        <v>0.1875</v>
      </c>
      <c r="BO112" s="38">
        <v>0.15625</v>
      </c>
      <c r="BP112" s="38">
        <v>0.19791666666666666</v>
      </c>
      <c r="BQ112" s="38">
        <v>0.16666666666666666</v>
      </c>
      <c r="BR112" s="38">
        <v>0.69791666666666663</v>
      </c>
      <c r="BS112" s="38">
        <v>6.25E-2</v>
      </c>
      <c r="BT112" s="38">
        <v>0.10416666666666667</v>
      </c>
      <c r="BU112" s="38">
        <v>5.2083333333333336E-2</v>
      </c>
      <c r="BV112" s="38">
        <v>0.125</v>
      </c>
      <c r="BW112" s="38">
        <v>4.1666666666666664E-2</v>
      </c>
      <c r="BX112" s="38">
        <v>0.10416666666666667</v>
      </c>
      <c r="BY112" s="7">
        <v>0.36651914291880922</v>
      </c>
      <c r="BZ112" s="7">
        <v>0.19198621771937624</v>
      </c>
      <c r="CA112" s="2">
        <v>6</v>
      </c>
      <c r="CB112" s="39" t="s">
        <v>116</v>
      </c>
      <c r="CC112" s="2">
        <f t="shared" si="41"/>
        <v>0.83333333333333337</v>
      </c>
      <c r="CD112" s="2">
        <f t="shared" si="42"/>
        <v>0.9375</v>
      </c>
      <c r="CE112" s="2">
        <f t="shared" si="43"/>
        <v>1.3620689655172413</v>
      </c>
      <c r="CF112" s="2">
        <f t="shared" si="44"/>
        <v>0.89743589743589736</v>
      </c>
      <c r="CG112" s="2">
        <f t="shared" si="45"/>
        <v>0.60416666666666663</v>
      </c>
      <c r="CH112" s="2">
        <f t="shared" si="46"/>
        <v>0.8125</v>
      </c>
    </row>
    <row r="113" spans="1:86" s="2" customFormat="1" x14ac:dyDescent="0.25">
      <c r="A113" s="1" t="s">
        <v>115</v>
      </c>
      <c r="B113" s="1"/>
      <c r="C113" s="12" t="s">
        <v>91</v>
      </c>
      <c r="D113" s="2">
        <v>7</v>
      </c>
      <c r="E113" s="3">
        <v>90</v>
      </c>
      <c r="F113" s="3">
        <v>94</v>
      </c>
      <c r="G113" s="3">
        <v>9</v>
      </c>
      <c r="H113" s="3">
        <v>13</v>
      </c>
      <c r="I113" s="3">
        <v>16</v>
      </c>
      <c r="J113" s="3">
        <v>19</v>
      </c>
      <c r="K113" s="3">
        <v>24</v>
      </c>
      <c r="L113" s="3">
        <v>30</v>
      </c>
      <c r="M113" s="3">
        <v>34</v>
      </c>
      <c r="N113" s="3">
        <v>31</v>
      </c>
      <c r="O113" s="3">
        <v>23</v>
      </c>
      <c r="P113" s="3">
        <v>15</v>
      </c>
      <c r="Q113" s="3">
        <v>39</v>
      </c>
      <c r="R113" s="3">
        <v>35</v>
      </c>
      <c r="S113" s="3">
        <v>35</v>
      </c>
      <c r="T113" s="3">
        <v>39</v>
      </c>
      <c r="U113" s="3">
        <v>6</v>
      </c>
      <c r="V113" s="3">
        <v>56</v>
      </c>
      <c r="W113" s="3">
        <v>18</v>
      </c>
      <c r="X113" s="3">
        <v>10</v>
      </c>
      <c r="Y113" s="4">
        <v>8</v>
      </c>
      <c r="Z113" s="4">
        <v>5</v>
      </c>
      <c r="AA113" s="4">
        <v>18</v>
      </c>
      <c r="AB113" s="4">
        <v>21</v>
      </c>
      <c r="AC113" s="4">
        <v>20</v>
      </c>
      <c r="AD113" s="4">
        <v>25</v>
      </c>
      <c r="AE113" s="4">
        <v>17</v>
      </c>
      <c r="AF113" s="5">
        <v>60</v>
      </c>
      <c r="AG113" s="5">
        <v>6</v>
      </c>
      <c r="AH113" s="5">
        <v>12</v>
      </c>
      <c r="AI113" s="5">
        <v>5</v>
      </c>
      <c r="AJ113" s="5">
        <v>16</v>
      </c>
      <c r="AK113" s="5">
        <v>5</v>
      </c>
      <c r="AL113" s="5">
        <v>12</v>
      </c>
      <c r="AM113" s="6">
        <v>22</v>
      </c>
      <c r="AN113" s="6">
        <v>9</v>
      </c>
      <c r="AO113" s="2">
        <f>RADIANS(22)</f>
        <v>0.38397243543875248</v>
      </c>
      <c r="AP113" s="2">
        <f>RADIANS(9)</f>
        <v>0.15707963267948966</v>
      </c>
      <c r="AR113" s="38">
        <v>1.0444444444444445</v>
      </c>
      <c r="AS113" s="38">
        <v>0.1</v>
      </c>
      <c r="AT113" s="38">
        <v>0.14444444444444443</v>
      </c>
      <c r="AU113" s="38">
        <v>0.17777777777777778</v>
      </c>
      <c r="AV113" s="38">
        <v>0.21111111111111111</v>
      </c>
      <c r="AW113" s="38">
        <v>0.26666666666666666</v>
      </c>
      <c r="AX113" s="38">
        <v>0.33333333333333331</v>
      </c>
      <c r="AY113" s="38">
        <v>0.37777777777777777</v>
      </c>
      <c r="AZ113" s="38">
        <v>0.34444444444444444</v>
      </c>
      <c r="BA113" s="38">
        <v>0.25555555555555554</v>
      </c>
      <c r="BB113" s="38">
        <v>0.16666666666666666</v>
      </c>
      <c r="BC113" s="38">
        <v>0.43333333333333335</v>
      </c>
      <c r="BD113" s="38">
        <v>0.3888888888888889</v>
      </c>
      <c r="BE113" s="38">
        <v>0.3888888888888889</v>
      </c>
      <c r="BF113" s="38">
        <v>0.43333333333333335</v>
      </c>
      <c r="BG113" s="38">
        <v>6.6666666666666666E-2</v>
      </c>
      <c r="BH113" s="38">
        <v>0.62222222222222223</v>
      </c>
      <c r="BI113" s="38">
        <v>0.2</v>
      </c>
      <c r="BJ113" s="38">
        <v>0.1111111111111111</v>
      </c>
      <c r="BK113" s="38">
        <v>8.8888888888888892E-2</v>
      </c>
      <c r="BL113" s="38">
        <v>5.5555555555555552E-2</v>
      </c>
      <c r="BM113" s="38">
        <v>0.2</v>
      </c>
      <c r="BN113" s="38">
        <v>0.23333333333333334</v>
      </c>
      <c r="BO113" s="38">
        <v>0.22222222222222221</v>
      </c>
      <c r="BP113" s="38">
        <v>0.27777777777777779</v>
      </c>
      <c r="BQ113" s="38">
        <v>0.18888888888888888</v>
      </c>
      <c r="BR113" s="38">
        <v>0.66666666666666663</v>
      </c>
      <c r="BS113" s="38">
        <v>6.6666666666666666E-2</v>
      </c>
      <c r="BT113" s="38">
        <v>0.13333333333333333</v>
      </c>
      <c r="BU113" s="38">
        <v>5.5555555555555552E-2</v>
      </c>
      <c r="BV113" s="38">
        <v>0.17777777777777778</v>
      </c>
      <c r="BW113" s="38">
        <v>5.5555555555555552E-2</v>
      </c>
      <c r="BX113" s="38">
        <v>0.13333333333333333</v>
      </c>
      <c r="BY113" s="7">
        <v>0.38397243543875248</v>
      </c>
      <c r="BZ113" s="7">
        <v>0.15707963267948966</v>
      </c>
      <c r="CA113" s="2">
        <v>7</v>
      </c>
      <c r="CB113" s="39" t="s">
        <v>116</v>
      </c>
      <c r="CC113" s="2">
        <f t="shared" si="41"/>
        <v>0.95238095238095233</v>
      </c>
      <c r="CD113" s="2">
        <f t="shared" si="42"/>
        <v>1.1764705882352942</v>
      </c>
      <c r="CE113" s="2">
        <f t="shared" si="43"/>
        <v>1.1142857142857143</v>
      </c>
      <c r="CF113" s="2">
        <f t="shared" si="44"/>
        <v>0.89743589743589747</v>
      </c>
      <c r="CG113" s="2">
        <f t="shared" si="45"/>
        <v>0.66666666666666663</v>
      </c>
      <c r="CH113" s="2">
        <f t="shared" si="46"/>
        <v>0.8666666666666667</v>
      </c>
    </row>
    <row r="114" spans="1:86" s="2" customFormat="1" x14ac:dyDescent="0.25">
      <c r="A114" s="1" t="s">
        <v>115</v>
      </c>
      <c r="B114" s="1"/>
      <c r="C114" s="12" t="s">
        <v>91</v>
      </c>
      <c r="D114" s="2">
        <v>8</v>
      </c>
      <c r="E114" s="3">
        <v>90</v>
      </c>
      <c r="F114" s="3">
        <v>92</v>
      </c>
      <c r="G114" s="3">
        <v>9</v>
      </c>
      <c r="H114" s="3">
        <v>15</v>
      </c>
      <c r="I114" s="3">
        <v>16</v>
      </c>
      <c r="J114" s="3">
        <v>18</v>
      </c>
      <c r="K114" s="3">
        <v>22</v>
      </c>
      <c r="L114" s="3">
        <v>30</v>
      </c>
      <c r="M114" s="3">
        <v>32</v>
      </c>
      <c r="N114" s="3">
        <v>35</v>
      </c>
      <c r="O114" s="3">
        <v>26</v>
      </c>
      <c r="P114" s="3">
        <v>16</v>
      </c>
      <c r="Q114" s="3">
        <v>39</v>
      </c>
      <c r="R114" s="3">
        <v>29</v>
      </c>
      <c r="S114" s="3">
        <v>33</v>
      </c>
      <c r="T114" s="3">
        <v>40</v>
      </c>
      <c r="U114" s="3">
        <v>5</v>
      </c>
      <c r="V114" s="3">
        <v>60</v>
      </c>
      <c r="W114" s="3">
        <v>17</v>
      </c>
      <c r="X114" s="3">
        <v>10</v>
      </c>
      <c r="Y114" s="4">
        <v>10</v>
      </c>
      <c r="Z114" s="4">
        <v>3</v>
      </c>
      <c r="AA114" s="4">
        <v>16</v>
      </c>
      <c r="AB114" s="4">
        <v>17</v>
      </c>
      <c r="AC114" s="4">
        <v>21</v>
      </c>
      <c r="AD114" s="4">
        <v>28</v>
      </c>
      <c r="AE114" s="4">
        <v>17</v>
      </c>
      <c r="AF114" s="5">
        <v>62</v>
      </c>
      <c r="AG114" s="5">
        <v>5</v>
      </c>
      <c r="AH114" s="5">
        <v>17</v>
      </c>
      <c r="AI114" s="5">
        <v>5</v>
      </c>
      <c r="AJ114" s="5">
        <v>15</v>
      </c>
      <c r="AK114" s="5">
        <v>4</v>
      </c>
      <c r="AL114" s="5">
        <v>12</v>
      </c>
      <c r="AM114" s="6">
        <v>28</v>
      </c>
      <c r="AN114" s="6">
        <v>22</v>
      </c>
      <c r="AO114" s="2">
        <f>RADIANS(28)</f>
        <v>0.48869219055841229</v>
      </c>
      <c r="AP114" s="2">
        <f>RADIANS(22)</f>
        <v>0.38397243543875248</v>
      </c>
      <c r="AR114" s="38">
        <v>1.0222222222222221</v>
      </c>
      <c r="AS114" s="38">
        <v>0.1</v>
      </c>
      <c r="AT114" s="38">
        <v>0.16666666666666666</v>
      </c>
      <c r="AU114" s="38">
        <v>0.17777777777777778</v>
      </c>
      <c r="AV114" s="38">
        <v>0.2</v>
      </c>
      <c r="AW114" s="38">
        <v>0.24444444444444444</v>
      </c>
      <c r="AX114" s="38">
        <v>0.33333333333333331</v>
      </c>
      <c r="AY114" s="38">
        <v>0.35555555555555557</v>
      </c>
      <c r="AZ114" s="38">
        <v>0.3888888888888889</v>
      </c>
      <c r="BA114" s="38">
        <v>0.28888888888888886</v>
      </c>
      <c r="BB114" s="38">
        <v>0.17777777777777778</v>
      </c>
      <c r="BC114" s="38">
        <v>0.43333333333333335</v>
      </c>
      <c r="BD114" s="38">
        <v>0.32222222222222224</v>
      </c>
      <c r="BE114" s="38">
        <v>0.36666666666666664</v>
      </c>
      <c r="BF114" s="38">
        <v>0.44444444444444442</v>
      </c>
      <c r="BG114" s="38">
        <v>5.5555555555555552E-2</v>
      </c>
      <c r="BH114" s="38">
        <v>0.66666666666666663</v>
      </c>
      <c r="BI114" s="38">
        <v>0.18888888888888888</v>
      </c>
      <c r="BJ114" s="38">
        <v>0.1111111111111111</v>
      </c>
      <c r="BK114" s="38">
        <v>0.1111111111111111</v>
      </c>
      <c r="BL114" s="38">
        <v>3.3333333333333333E-2</v>
      </c>
      <c r="BM114" s="38">
        <v>0.17777777777777778</v>
      </c>
      <c r="BN114" s="38">
        <v>0.18888888888888888</v>
      </c>
      <c r="BO114" s="38">
        <v>0.23333333333333334</v>
      </c>
      <c r="BP114" s="38">
        <v>0.31111111111111112</v>
      </c>
      <c r="BQ114" s="38">
        <v>0.18888888888888888</v>
      </c>
      <c r="BR114" s="38">
        <v>0.68888888888888888</v>
      </c>
      <c r="BS114" s="38">
        <v>5.5555555555555552E-2</v>
      </c>
      <c r="BT114" s="38">
        <v>0.18888888888888888</v>
      </c>
      <c r="BU114" s="38">
        <v>5.5555555555555552E-2</v>
      </c>
      <c r="BV114" s="38">
        <v>0.16666666666666666</v>
      </c>
      <c r="BW114" s="38">
        <v>4.4444444444444446E-2</v>
      </c>
      <c r="BX114" s="38">
        <v>0.13333333333333333</v>
      </c>
      <c r="BY114" s="7">
        <v>0.48869219055841229</v>
      </c>
      <c r="BZ114" s="7">
        <v>0.38397243543875248</v>
      </c>
      <c r="CA114" s="2">
        <v>8</v>
      </c>
      <c r="CB114" s="39" t="s">
        <v>116</v>
      </c>
      <c r="CC114" s="2">
        <f t="shared" si="41"/>
        <v>1.2352941176470589</v>
      </c>
      <c r="CD114" s="2">
        <f t="shared" si="42"/>
        <v>1.2352941176470589</v>
      </c>
      <c r="CE114" s="2">
        <f t="shared" si="43"/>
        <v>1.3448275862068966</v>
      </c>
      <c r="CF114" s="2">
        <f t="shared" si="44"/>
        <v>0.82499999999999996</v>
      </c>
      <c r="CG114" s="2">
        <f t="shared" si="45"/>
        <v>0.66666666666666663</v>
      </c>
      <c r="CH114" s="2">
        <f t="shared" si="46"/>
        <v>0.88888888888888884</v>
      </c>
    </row>
    <row r="115" spans="1:86" s="2" customFormat="1" x14ac:dyDescent="0.25">
      <c r="A115" s="40" t="s">
        <v>117</v>
      </c>
      <c r="B115" s="40"/>
      <c r="C115" s="12" t="s">
        <v>91</v>
      </c>
      <c r="D115" s="2">
        <v>1</v>
      </c>
      <c r="E115" s="3">
        <v>87</v>
      </c>
      <c r="F115" s="3">
        <v>89</v>
      </c>
      <c r="G115" s="3">
        <v>12</v>
      </c>
      <c r="H115" s="3">
        <v>15</v>
      </c>
      <c r="I115" s="3">
        <v>17</v>
      </c>
      <c r="J115" s="3">
        <v>18</v>
      </c>
      <c r="K115" s="3">
        <v>24</v>
      </c>
      <c r="L115" s="3">
        <v>27</v>
      </c>
      <c r="M115" s="3">
        <v>29</v>
      </c>
      <c r="N115" s="3">
        <v>35</v>
      </c>
      <c r="O115" s="3">
        <v>25</v>
      </c>
      <c r="P115" s="3">
        <v>14</v>
      </c>
      <c r="Q115" s="3">
        <v>39</v>
      </c>
      <c r="R115" s="3">
        <v>21</v>
      </c>
      <c r="S115" s="3">
        <v>36</v>
      </c>
      <c r="T115" s="3">
        <v>32.5</v>
      </c>
      <c r="U115" s="3">
        <v>6</v>
      </c>
      <c r="V115" s="3">
        <v>64</v>
      </c>
      <c r="W115" s="3">
        <v>15</v>
      </c>
      <c r="X115" s="3">
        <v>12</v>
      </c>
      <c r="Y115" s="4">
        <v>6</v>
      </c>
      <c r="Z115" s="4">
        <v>2</v>
      </c>
      <c r="AA115" s="4">
        <v>15</v>
      </c>
      <c r="AB115" s="4">
        <v>15</v>
      </c>
      <c r="AC115" s="4">
        <v>14</v>
      </c>
      <c r="AD115" s="4">
        <v>20</v>
      </c>
      <c r="AE115" s="4">
        <v>12</v>
      </c>
      <c r="AF115" s="5">
        <v>47</v>
      </c>
      <c r="AG115" s="5">
        <v>5</v>
      </c>
      <c r="AH115" s="5">
        <v>12</v>
      </c>
      <c r="AI115" s="5">
        <v>4</v>
      </c>
      <c r="AJ115" s="5">
        <v>17</v>
      </c>
      <c r="AK115" s="5">
        <v>4</v>
      </c>
      <c r="AL115" s="5">
        <v>14</v>
      </c>
      <c r="AM115" s="6">
        <v>12</v>
      </c>
      <c r="AN115" s="6">
        <v>16</v>
      </c>
      <c r="AO115" s="13">
        <f>RADIANS(12)</f>
        <v>0.20943951023931956</v>
      </c>
      <c r="AP115" s="13">
        <f>RADIANS(16)</f>
        <v>0.27925268031909273</v>
      </c>
      <c r="AR115" s="7">
        <v>1.0229885057471264</v>
      </c>
      <c r="AS115" s="7">
        <v>0.13793103448275862</v>
      </c>
      <c r="AT115" s="7">
        <v>0.17241379310344829</v>
      </c>
      <c r="AU115" s="7">
        <v>0.19540229885057472</v>
      </c>
      <c r="AV115" s="7">
        <v>0.20689655172413793</v>
      </c>
      <c r="AW115" s="7">
        <v>0.27586206896551724</v>
      </c>
      <c r="AX115" s="7">
        <v>0.31034482758620691</v>
      </c>
      <c r="AY115" s="7">
        <v>0.33333333333333331</v>
      </c>
      <c r="AZ115" s="7">
        <v>0.40229885057471265</v>
      </c>
      <c r="BA115" s="7">
        <v>0.28735632183908044</v>
      </c>
      <c r="BB115" s="7">
        <v>0.16091954022988506</v>
      </c>
      <c r="BC115" s="7">
        <v>0.44827586206896552</v>
      </c>
      <c r="BD115" s="7">
        <v>0.2413793103448276</v>
      </c>
      <c r="BE115" s="7">
        <v>0.41379310344827586</v>
      </c>
      <c r="BF115" s="7">
        <v>0.37356321839080459</v>
      </c>
      <c r="BG115" s="7">
        <v>6.8965517241379309E-2</v>
      </c>
      <c r="BH115" s="7">
        <v>0.73563218390804597</v>
      </c>
      <c r="BI115" s="7">
        <v>0.17241379310344829</v>
      </c>
      <c r="BJ115" s="7">
        <v>0.13793103448275862</v>
      </c>
      <c r="BK115" s="7">
        <v>6.8965517241379309E-2</v>
      </c>
      <c r="BL115" s="7">
        <v>2.2988505747126436E-2</v>
      </c>
      <c r="BM115" s="7">
        <v>0.17241379310344829</v>
      </c>
      <c r="BN115" s="7">
        <v>0.17241379310344829</v>
      </c>
      <c r="BO115" s="7">
        <v>0.16091954022988506</v>
      </c>
      <c r="BP115" s="7">
        <v>0.22988505747126436</v>
      </c>
      <c r="BQ115" s="7">
        <v>0.13793103448275862</v>
      </c>
      <c r="BR115" s="7">
        <v>0.54022988505747127</v>
      </c>
      <c r="BS115" s="7">
        <v>5.7471264367816091E-2</v>
      </c>
      <c r="BT115" s="7">
        <v>0.13793103448275862</v>
      </c>
      <c r="BU115" s="7">
        <v>4.5977011494252873E-2</v>
      </c>
      <c r="BV115" s="7">
        <v>0.19540229885057472</v>
      </c>
      <c r="BW115" s="7">
        <v>4.5977011494252873E-2</v>
      </c>
      <c r="BX115" s="7">
        <v>0.16091954022988506</v>
      </c>
      <c r="BY115" s="7">
        <v>0.20943951023931956</v>
      </c>
      <c r="BZ115" s="7">
        <v>0.27925268031909273</v>
      </c>
      <c r="CA115" s="2">
        <v>1</v>
      </c>
      <c r="CB115" s="33" t="s">
        <v>118</v>
      </c>
      <c r="CC115" s="2">
        <f>(BO115/BN115)</f>
        <v>0.93333333333333324</v>
      </c>
      <c r="CD115" s="2">
        <f>(BO115/BQ115)</f>
        <v>1.1666666666666667</v>
      </c>
      <c r="CE115" s="2">
        <f>(BC115/BD115)</f>
        <v>1.857142857142857</v>
      </c>
      <c r="CF115" s="2">
        <f>(BE115/BF115)</f>
        <v>1.1076923076923078</v>
      </c>
      <c r="CG115" s="2">
        <f>(AX115/0.5)</f>
        <v>0.62068965517241381</v>
      </c>
      <c r="CH115" s="2">
        <f>(BF115/0.5)</f>
        <v>0.74712643678160917</v>
      </c>
    </row>
    <row r="116" spans="1:86" s="2" customFormat="1" x14ac:dyDescent="0.25">
      <c r="A116" s="40" t="s">
        <v>117</v>
      </c>
      <c r="B116" s="40"/>
      <c r="C116" s="12" t="s">
        <v>91</v>
      </c>
      <c r="D116" s="2">
        <v>2</v>
      </c>
      <c r="E116" s="3">
        <v>98</v>
      </c>
      <c r="F116" s="3">
        <v>101</v>
      </c>
      <c r="G116" s="3">
        <v>12</v>
      </c>
      <c r="H116" s="3">
        <v>12</v>
      </c>
      <c r="I116" s="3">
        <v>15</v>
      </c>
      <c r="J116" s="3">
        <v>14</v>
      </c>
      <c r="K116" s="3">
        <v>22</v>
      </c>
      <c r="L116" s="3">
        <v>26</v>
      </c>
      <c r="M116" s="3">
        <v>32</v>
      </c>
      <c r="N116" s="3">
        <v>35</v>
      </c>
      <c r="O116" s="3">
        <v>29</v>
      </c>
      <c r="P116" s="3">
        <v>13</v>
      </c>
      <c r="Q116" s="3">
        <v>37</v>
      </c>
      <c r="R116" s="3">
        <v>37</v>
      </c>
      <c r="S116" s="3">
        <v>37</v>
      </c>
      <c r="T116" s="3">
        <v>37</v>
      </c>
      <c r="U116" s="3">
        <v>11.5</v>
      </c>
      <c r="V116" s="3">
        <v>55</v>
      </c>
      <c r="W116" s="3">
        <v>17</v>
      </c>
      <c r="X116" s="3">
        <v>9</v>
      </c>
      <c r="Y116" s="4">
        <v>7</v>
      </c>
      <c r="Z116" s="4">
        <v>5</v>
      </c>
      <c r="AA116" s="4">
        <v>20</v>
      </c>
      <c r="AB116" s="4">
        <v>20</v>
      </c>
      <c r="AC116" s="4">
        <v>10</v>
      </c>
      <c r="AD116" s="4">
        <v>15</v>
      </c>
      <c r="AE116" s="4">
        <v>14</v>
      </c>
      <c r="AF116" s="5">
        <v>52</v>
      </c>
      <c r="AG116" s="5">
        <v>12</v>
      </c>
      <c r="AH116" s="5">
        <v>16</v>
      </c>
      <c r="AI116" s="5">
        <v>5</v>
      </c>
      <c r="AJ116" s="5">
        <v>13</v>
      </c>
      <c r="AK116" s="5">
        <v>3</v>
      </c>
      <c r="AL116" s="5">
        <v>13</v>
      </c>
      <c r="AM116" s="6">
        <v>37</v>
      </c>
      <c r="AN116" s="6">
        <v>9</v>
      </c>
      <c r="AO116" s="2">
        <f>RADIANS(37)</f>
        <v>0.64577182323790194</v>
      </c>
      <c r="AP116" s="2">
        <f>RADIANS(9)</f>
        <v>0.15707963267948966</v>
      </c>
      <c r="AR116" s="7">
        <v>1.0306122448979591</v>
      </c>
      <c r="AS116" s="7">
        <v>0.12244897959183673</v>
      </c>
      <c r="AT116" s="7">
        <v>0.12244897959183673</v>
      </c>
      <c r="AU116" s="7">
        <v>0.15306122448979501</v>
      </c>
      <c r="AV116" s="7">
        <v>0.14285714285714285</v>
      </c>
      <c r="AW116" s="7">
        <v>0.22448979591836735</v>
      </c>
      <c r="AX116" s="7">
        <v>0.26530612244897961</v>
      </c>
      <c r="AY116" s="7">
        <v>0.32653061224489793</v>
      </c>
      <c r="AZ116" s="7">
        <v>0.35714285714285715</v>
      </c>
      <c r="BA116" s="7">
        <v>0.29591836734693877</v>
      </c>
      <c r="BB116" s="7">
        <v>0.1326530612244898</v>
      </c>
      <c r="BC116" s="7">
        <v>0.37755102040816324</v>
      </c>
      <c r="BD116" s="7">
        <v>0.37755102040816324</v>
      </c>
      <c r="BE116" s="7">
        <v>0.37755102040816324</v>
      </c>
      <c r="BF116" s="7">
        <v>0.37755102040816324</v>
      </c>
      <c r="BG116" s="7">
        <v>0.11734693877551021</v>
      </c>
      <c r="BH116" s="7">
        <v>0.56122448979591832</v>
      </c>
      <c r="BI116" s="7">
        <v>0.17346938775510204</v>
      </c>
      <c r="BJ116" s="7">
        <v>9.1836734693877556E-2</v>
      </c>
      <c r="BK116" s="7">
        <v>7.1428571428571425E-2</v>
      </c>
      <c r="BL116" s="7">
        <v>5.1020408163265307E-2</v>
      </c>
      <c r="BM116" s="7">
        <v>0.20408163265306123</v>
      </c>
      <c r="BN116" s="7">
        <v>0.20408163265306123</v>
      </c>
      <c r="BO116" s="7">
        <v>0.10204081632653061</v>
      </c>
      <c r="BP116" s="7">
        <v>0.15306122448979592</v>
      </c>
      <c r="BQ116" s="7">
        <v>0.14285714285714285</v>
      </c>
      <c r="BR116" s="7">
        <v>0.53061224489795922</v>
      </c>
      <c r="BS116" s="7">
        <v>0.12244897959183673</v>
      </c>
      <c r="BT116" s="7">
        <v>0.16326530612244897</v>
      </c>
      <c r="BU116" s="7">
        <v>5.1020408163265307E-2</v>
      </c>
      <c r="BV116" s="7">
        <v>0.1326530612244898</v>
      </c>
      <c r="BW116" s="7">
        <v>3.0612244897959183E-2</v>
      </c>
      <c r="BX116" s="7">
        <v>0.1326530612244898</v>
      </c>
      <c r="BY116" s="7">
        <v>0.64577182323790194</v>
      </c>
      <c r="BZ116" s="7">
        <v>0.15707963267948966</v>
      </c>
      <c r="CA116" s="2">
        <v>2</v>
      </c>
      <c r="CB116" s="33" t="s">
        <v>118</v>
      </c>
      <c r="CC116" s="2">
        <f t="shared" ref="CC116:CC124" si="47">(BO116/BN116)</f>
        <v>0.5</v>
      </c>
      <c r="CD116" s="2">
        <f t="shared" ref="CD116:CD124" si="48">(BO116/BQ116)</f>
        <v>0.7142857142857143</v>
      </c>
      <c r="CE116" s="2">
        <f t="shared" ref="CE116:CE124" si="49">(BC116/BD116)</f>
        <v>1</v>
      </c>
      <c r="CF116" s="2">
        <f t="shared" ref="CF116:CF124" si="50">(BE116/BF116)</f>
        <v>1</v>
      </c>
      <c r="CG116" s="2">
        <f t="shared" ref="CG116:CG124" si="51">(AX116/0.5)</f>
        <v>0.53061224489795922</v>
      </c>
      <c r="CH116" s="2">
        <f t="shared" ref="CH116:CH124" si="52">(BF116/0.5)</f>
        <v>0.75510204081632648</v>
      </c>
    </row>
    <row r="117" spans="1:86" s="2" customFormat="1" x14ac:dyDescent="0.25">
      <c r="A117" s="40" t="s">
        <v>117</v>
      </c>
      <c r="B117" s="40"/>
      <c r="C117" s="12" t="s">
        <v>91</v>
      </c>
      <c r="D117" s="2">
        <v>3</v>
      </c>
      <c r="E117" s="3">
        <v>97</v>
      </c>
      <c r="F117" s="3">
        <v>99</v>
      </c>
      <c r="G117" s="3">
        <v>10</v>
      </c>
      <c r="H117" s="3">
        <v>15</v>
      </c>
      <c r="I117" s="3">
        <v>16</v>
      </c>
      <c r="J117" s="3">
        <v>18</v>
      </c>
      <c r="K117" s="3">
        <v>24</v>
      </c>
      <c r="L117" s="3">
        <v>31</v>
      </c>
      <c r="M117" s="3">
        <v>38</v>
      </c>
      <c r="N117" s="3">
        <v>40</v>
      </c>
      <c r="O117" s="3">
        <v>33</v>
      </c>
      <c r="P117" s="3">
        <v>15</v>
      </c>
      <c r="Q117" s="3">
        <v>43</v>
      </c>
      <c r="R117" s="3">
        <v>21</v>
      </c>
      <c r="S117" s="3">
        <v>41</v>
      </c>
      <c r="T117" s="3">
        <v>32</v>
      </c>
      <c r="U117" s="3">
        <v>8</v>
      </c>
      <c r="V117" s="3">
        <v>55</v>
      </c>
      <c r="W117" s="3">
        <v>16</v>
      </c>
      <c r="X117" s="3">
        <v>10</v>
      </c>
      <c r="Y117" s="4">
        <v>7</v>
      </c>
      <c r="Z117" s="4">
        <v>2</v>
      </c>
      <c r="AA117" s="4">
        <v>17</v>
      </c>
      <c r="AB117" s="4">
        <v>17</v>
      </c>
      <c r="AC117" s="4">
        <v>19</v>
      </c>
      <c r="AD117" s="4">
        <v>24</v>
      </c>
      <c r="AE117" s="4">
        <v>17</v>
      </c>
      <c r="AF117" s="5">
        <v>54</v>
      </c>
      <c r="AG117" s="5">
        <v>7</v>
      </c>
      <c r="AH117" s="5">
        <v>11</v>
      </c>
      <c r="AI117" s="5">
        <v>5</v>
      </c>
      <c r="AJ117" s="5">
        <v>16</v>
      </c>
      <c r="AK117" s="5">
        <v>4</v>
      </c>
      <c r="AL117" s="5">
        <v>14</v>
      </c>
      <c r="AM117" s="6">
        <v>29</v>
      </c>
      <c r="AN117" s="6">
        <v>12</v>
      </c>
      <c r="AO117" s="2">
        <f>RADIANS(29)</f>
        <v>0.50614548307835561</v>
      </c>
      <c r="AP117" s="2">
        <f>RADIANS(12)</f>
        <v>0.20943951023931956</v>
      </c>
      <c r="AR117" s="7">
        <v>1.0206185567010309</v>
      </c>
      <c r="AS117" s="7">
        <v>0.10309278350515463</v>
      </c>
      <c r="AT117" s="7">
        <v>0.15463917525773196</v>
      </c>
      <c r="AU117" s="7">
        <v>0.16494845360824742</v>
      </c>
      <c r="AV117" s="7">
        <v>0.18556701030927836</v>
      </c>
      <c r="AW117" s="7">
        <v>0.24742268041237114</v>
      </c>
      <c r="AX117" s="7">
        <v>0.31958762886597936</v>
      </c>
      <c r="AY117" s="7">
        <v>0.39175257731958762</v>
      </c>
      <c r="AZ117" s="7">
        <v>0.41237113402061853</v>
      </c>
      <c r="BA117" s="7">
        <v>0.34020618556701032</v>
      </c>
      <c r="BB117" s="7">
        <v>0.15463917525773196</v>
      </c>
      <c r="BC117" s="7">
        <v>0.44329896907216493</v>
      </c>
      <c r="BD117" s="7">
        <v>0.21649484536082475</v>
      </c>
      <c r="BE117" s="7">
        <v>0.42268041237113402</v>
      </c>
      <c r="BF117" s="7">
        <v>0.32989690721649484</v>
      </c>
      <c r="BG117" s="7">
        <v>8.247422680412371E-2</v>
      </c>
      <c r="BH117" s="7">
        <v>0.5670103092783505</v>
      </c>
      <c r="BI117" s="7">
        <v>0.16494845360824742</v>
      </c>
      <c r="BJ117" s="7">
        <v>0.10309278350515463</v>
      </c>
      <c r="BK117" s="7">
        <v>7.2164948453608241E-2</v>
      </c>
      <c r="BL117" s="7">
        <v>2.0618556701030927E-2</v>
      </c>
      <c r="BM117" s="7">
        <v>0.17525773195876287</v>
      </c>
      <c r="BN117" s="7">
        <v>0.17525773195876287</v>
      </c>
      <c r="BO117" s="7">
        <v>0.19587628865979381</v>
      </c>
      <c r="BP117" s="7">
        <v>0.24742268041237114</v>
      </c>
      <c r="BQ117" s="7">
        <v>0.17525773195876287</v>
      </c>
      <c r="BR117" s="7">
        <v>0.55670103092783507</v>
      </c>
      <c r="BS117" s="7">
        <v>7.2164948453608241E-2</v>
      </c>
      <c r="BT117" s="7">
        <v>0.1134020618556701</v>
      </c>
      <c r="BU117" s="7">
        <v>5.1546391752577317E-2</v>
      </c>
      <c r="BV117" s="7">
        <v>0.16494845360824742</v>
      </c>
      <c r="BW117" s="7">
        <v>4.1237113402061855E-2</v>
      </c>
      <c r="BX117" s="7">
        <v>0.14432989690721648</v>
      </c>
      <c r="BY117" s="7">
        <v>0.50614548307835561</v>
      </c>
      <c r="BZ117" s="7">
        <v>0.20943951023931956</v>
      </c>
      <c r="CA117" s="2">
        <v>3</v>
      </c>
      <c r="CB117" s="33" t="s">
        <v>118</v>
      </c>
      <c r="CC117" s="2">
        <f t="shared" si="47"/>
        <v>1.1176470588235294</v>
      </c>
      <c r="CD117" s="2">
        <f t="shared" si="48"/>
        <v>1.1176470588235294</v>
      </c>
      <c r="CE117" s="2">
        <f t="shared" si="49"/>
        <v>2.0476190476190474</v>
      </c>
      <c r="CF117" s="2">
        <f t="shared" si="50"/>
        <v>1.28125</v>
      </c>
      <c r="CG117" s="2">
        <f t="shared" si="51"/>
        <v>0.63917525773195871</v>
      </c>
      <c r="CH117" s="2">
        <f t="shared" si="52"/>
        <v>0.65979381443298968</v>
      </c>
    </row>
    <row r="118" spans="1:86" s="2" customFormat="1" x14ac:dyDescent="0.25">
      <c r="A118" s="40" t="s">
        <v>117</v>
      </c>
      <c r="B118" s="40"/>
      <c r="C118" s="12" t="s">
        <v>91</v>
      </c>
      <c r="D118" s="2">
        <v>4</v>
      </c>
      <c r="E118" s="3">
        <v>92</v>
      </c>
      <c r="F118" s="3">
        <v>94</v>
      </c>
      <c r="G118" s="3">
        <v>11</v>
      </c>
      <c r="H118" s="3">
        <v>12</v>
      </c>
      <c r="I118" s="3">
        <v>15</v>
      </c>
      <c r="J118" s="3">
        <v>14</v>
      </c>
      <c r="K118" s="3">
        <v>22</v>
      </c>
      <c r="L118" s="3">
        <v>27</v>
      </c>
      <c r="M118" s="3">
        <v>34</v>
      </c>
      <c r="N118" s="3">
        <v>34</v>
      </c>
      <c r="O118" s="3">
        <v>25</v>
      </c>
      <c r="P118" s="3">
        <v>19</v>
      </c>
      <c r="Q118" s="3">
        <v>40</v>
      </c>
      <c r="R118" s="3">
        <v>21</v>
      </c>
      <c r="S118" s="3">
        <v>38</v>
      </c>
      <c r="T118" s="3">
        <v>29</v>
      </c>
      <c r="U118" s="3">
        <v>10</v>
      </c>
      <c r="V118" s="3">
        <v>58</v>
      </c>
      <c r="W118" s="3">
        <v>15</v>
      </c>
      <c r="X118" s="3">
        <v>12</v>
      </c>
      <c r="Y118" s="4">
        <v>6</v>
      </c>
      <c r="Z118" s="4">
        <v>3</v>
      </c>
      <c r="AA118" s="4">
        <v>16</v>
      </c>
      <c r="AB118" s="4">
        <v>20</v>
      </c>
      <c r="AC118" s="4">
        <v>16</v>
      </c>
      <c r="AD118" s="4">
        <v>21</v>
      </c>
      <c r="AE118" s="4">
        <v>25</v>
      </c>
      <c r="AF118" s="5">
        <v>60</v>
      </c>
      <c r="AG118" s="5">
        <v>7</v>
      </c>
      <c r="AH118" s="5">
        <v>14</v>
      </c>
      <c r="AI118" s="5">
        <v>5</v>
      </c>
      <c r="AJ118" s="5">
        <v>19</v>
      </c>
      <c r="AK118" s="5">
        <v>4</v>
      </c>
      <c r="AL118" s="5">
        <v>19</v>
      </c>
      <c r="AM118" s="6">
        <v>17</v>
      </c>
      <c r="AN118" s="6">
        <v>26</v>
      </c>
      <c r="AO118" s="2">
        <f>RADIANS(17)</f>
        <v>0.29670597283903605</v>
      </c>
      <c r="AP118" s="2">
        <f>RADIANS(26)</f>
        <v>0.4537856055185257</v>
      </c>
      <c r="AR118" s="7">
        <v>1.0217391304347827</v>
      </c>
      <c r="AS118" s="7">
        <v>0.11956521739130435</v>
      </c>
      <c r="AT118" s="7">
        <v>0.13043478260869565</v>
      </c>
      <c r="AU118" s="7">
        <v>0.16304347826086957</v>
      </c>
      <c r="AV118" s="7">
        <v>0.15217391304347827</v>
      </c>
      <c r="AW118" s="7">
        <v>0.2391304347826087</v>
      </c>
      <c r="AX118" s="7">
        <v>0.29347826086956524</v>
      </c>
      <c r="AY118" s="7">
        <v>0.36956521739130432</v>
      </c>
      <c r="AZ118" s="7">
        <v>0.36956521739130432</v>
      </c>
      <c r="BA118" s="7">
        <v>0.27173913043478259</v>
      </c>
      <c r="BB118" s="7">
        <v>0.20652173913043478</v>
      </c>
      <c r="BC118" s="7">
        <v>0.43478260869565216</v>
      </c>
      <c r="BD118" s="7">
        <v>0.22826086956521738</v>
      </c>
      <c r="BE118" s="7">
        <v>0.41304347826086957</v>
      </c>
      <c r="BF118" s="7">
        <v>0.31521739130434784</v>
      </c>
      <c r="BG118" s="7">
        <v>0.10869565217391304</v>
      </c>
      <c r="BH118" s="7">
        <v>0.63043478260869568</v>
      </c>
      <c r="BI118" s="7">
        <v>0.16304347826086957</v>
      </c>
      <c r="BJ118" s="7">
        <v>0.13043478260869565</v>
      </c>
      <c r="BK118" s="7">
        <v>6.5217391304347824E-2</v>
      </c>
      <c r="BL118" s="7">
        <v>3.2608695652173912E-2</v>
      </c>
      <c r="BM118" s="7">
        <v>0.17391304347826086</v>
      </c>
      <c r="BN118" s="7">
        <v>0.21739130434782608</v>
      </c>
      <c r="BO118" s="7">
        <v>0.17391304347826086</v>
      </c>
      <c r="BP118" s="7">
        <v>0.22826086956521738</v>
      </c>
      <c r="BQ118" s="7">
        <v>0.27173913043478259</v>
      </c>
      <c r="BR118" s="7">
        <v>0.65217391304347827</v>
      </c>
      <c r="BS118" s="7">
        <v>7.6086956521739135E-2</v>
      </c>
      <c r="BT118" s="7">
        <v>0.15217391304347827</v>
      </c>
      <c r="BU118" s="7">
        <v>5.434782608695652E-2</v>
      </c>
      <c r="BV118" s="7">
        <v>0.20652173913043478</v>
      </c>
      <c r="BW118" s="7">
        <v>4.3478260869565216E-2</v>
      </c>
      <c r="BX118" s="7">
        <v>0.20652173913043478</v>
      </c>
      <c r="BY118" s="7">
        <v>0.29670597283903605</v>
      </c>
      <c r="BZ118" s="7">
        <v>0.4537856055185257</v>
      </c>
      <c r="CA118" s="2">
        <v>4</v>
      </c>
      <c r="CB118" s="33" t="s">
        <v>118</v>
      </c>
      <c r="CC118" s="2">
        <f t="shared" si="47"/>
        <v>0.8</v>
      </c>
      <c r="CD118" s="2">
        <f t="shared" si="48"/>
        <v>0.64</v>
      </c>
      <c r="CE118" s="2">
        <f t="shared" si="49"/>
        <v>1.9047619047619049</v>
      </c>
      <c r="CF118" s="2">
        <f t="shared" si="50"/>
        <v>1.3103448275862069</v>
      </c>
      <c r="CG118" s="2">
        <f t="shared" si="51"/>
        <v>0.58695652173913049</v>
      </c>
      <c r="CH118" s="2">
        <f t="shared" si="52"/>
        <v>0.63043478260869568</v>
      </c>
    </row>
    <row r="119" spans="1:86" s="2" customFormat="1" x14ac:dyDescent="0.25">
      <c r="A119" s="40" t="s">
        <v>117</v>
      </c>
      <c r="B119" s="40"/>
      <c r="C119" s="12" t="s">
        <v>91</v>
      </c>
      <c r="D119" s="2">
        <v>5</v>
      </c>
      <c r="E119" s="3">
        <v>101</v>
      </c>
      <c r="F119" s="3">
        <v>102</v>
      </c>
      <c r="G119" s="3">
        <v>10</v>
      </c>
      <c r="H119" s="3">
        <v>16</v>
      </c>
      <c r="I119" s="3">
        <v>17</v>
      </c>
      <c r="J119" s="3">
        <v>19</v>
      </c>
      <c r="K119" s="3">
        <v>25</v>
      </c>
      <c r="L119" s="3">
        <v>27</v>
      </c>
      <c r="M119" s="3">
        <v>36</v>
      </c>
      <c r="N119" s="3">
        <v>36</v>
      </c>
      <c r="O119" s="3">
        <v>29</v>
      </c>
      <c r="P119" s="3">
        <v>16</v>
      </c>
      <c r="Q119" s="3">
        <v>40</v>
      </c>
      <c r="R119" s="3">
        <v>29</v>
      </c>
      <c r="S119" s="3">
        <v>35</v>
      </c>
      <c r="T119" s="3">
        <v>39</v>
      </c>
      <c r="U119" s="3">
        <v>10</v>
      </c>
      <c r="V119" s="3">
        <v>51</v>
      </c>
      <c r="W119" s="3">
        <v>16</v>
      </c>
      <c r="X119" s="3">
        <v>11</v>
      </c>
      <c r="Y119" s="4">
        <v>9</v>
      </c>
      <c r="Z119" s="4">
        <v>1.5</v>
      </c>
      <c r="AA119" s="4">
        <v>15</v>
      </c>
      <c r="AB119" s="4">
        <v>13</v>
      </c>
      <c r="AC119" s="4">
        <v>17</v>
      </c>
      <c r="AD119" s="4">
        <v>24</v>
      </c>
      <c r="AE119" s="4">
        <v>15</v>
      </c>
      <c r="AF119" s="5">
        <v>58</v>
      </c>
      <c r="AG119" s="5">
        <v>5.5</v>
      </c>
      <c r="AH119" s="5">
        <v>9</v>
      </c>
      <c r="AI119" s="5">
        <v>4.5</v>
      </c>
      <c r="AJ119" s="5">
        <v>13</v>
      </c>
      <c r="AK119" s="5">
        <v>3.5</v>
      </c>
      <c r="AL119" s="5">
        <v>12</v>
      </c>
      <c r="AM119" s="6">
        <v>17</v>
      </c>
      <c r="AN119" s="6">
        <v>7</v>
      </c>
      <c r="AO119" s="2">
        <f>RADIANS(17)</f>
        <v>0.29670597283903605</v>
      </c>
      <c r="AP119" s="2">
        <f>RADIANS(7)</f>
        <v>0.12217304763960307</v>
      </c>
      <c r="AR119" s="7">
        <v>1.0099009900990099</v>
      </c>
      <c r="AS119" s="7">
        <v>9.9009900990099015E-2</v>
      </c>
      <c r="AT119" s="7">
        <v>0.15841584158415842</v>
      </c>
      <c r="AU119" s="7">
        <v>0.16831683168316833</v>
      </c>
      <c r="AV119" s="7">
        <v>0.18811881188118812</v>
      </c>
      <c r="AW119" s="7">
        <v>0.24752475247524752</v>
      </c>
      <c r="AX119" s="7">
        <v>0.26732673267326734</v>
      </c>
      <c r="AY119" s="7">
        <v>0.35643564356435642</v>
      </c>
      <c r="AZ119" s="7">
        <v>0.35643564356435642</v>
      </c>
      <c r="BA119" s="7">
        <v>0.28712871287128711</v>
      </c>
      <c r="BB119" s="7">
        <v>0.15841584158415842</v>
      </c>
      <c r="BC119" s="7">
        <v>0.39603960396039606</v>
      </c>
      <c r="BD119" s="7">
        <v>0.28712871287128711</v>
      </c>
      <c r="BE119" s="7">
        <v>0.34653465346534651</v>
      </c>
      <c r="BF119" s="7">
        <v>0.38613861386138615</v>
      </c>
      <c r="BG119" s="7">
        <v>9.9009900990099015E-2</v>
      </c>
      <c r="BH119" s="7">
        <v>0.50495049504950495</v>
      </c>
      <c r="BI119" s="7">
        <v>0.15841584158415842</v>
      </c>
      <c r="BJ119" s="7">
        <v>0.10891089108910891</v>
      </c>
      <c r="BK119" s="7">
        <v>8.9108910891089105E-2</v>
      </c>
      <c r="BL119" s="7">
        <v>1.4851485148514851E-2</v>
      </c>
      <c r="BM119" s="7">
        <v>0.14851485148514851</v>
      </c>
      <c r="BN119" s="7">
        <v>0.12871287128712872</v>
      </c>
      <c r="BO119" s="7">
        <v>0.16831683168316833</v>
      </c>
      <c r="BP119" s="7">
        <v>0.23762376237623761</v>
      </c>
      <c r="BQ119" s="7">
        <v>0.14851485148514851</v>
      </c>
      <c r="BR119" s="7">
        <v>0.57425742574257421</v>
      </c>
      <c r="BS119" s="7">
        <v>5.4455445544554455E-2</v>
      </c>
      <c r="BT119" s="7">
        <v>8.9108910891089105E-2</v>
      </c>
      <c r="BU119" s="7">
        <v>4.4554455445544552E-2</v>
      </c>
      <c r="BV119" s="7">
        <v>0.12871287128712872</v>
      </c>
      <c r="BW119" s="7">
        <v>3.4653465346534656E-2</v>
      </c>
      <c r="BX119" s="7">
        <v>0.11881188118811881</v>
      </c>
      <c r="BY119" s="7">
        <v>0.29670597283903605</v>
      </c>
      <c r="BZ119" s="7">
        <v>0.12217304763960307</v>
      </c>
      <c r="CA119" s="2">
        <v>5</v>
      </c>
      <c r="CB119" s="33" t="s">
        <v>118</v>
      </c>
      <c r="CC119" s="2">
        <f t="shared" si="47"/>
        <v>1.3076923076923077</v>
      </c>
      <c r="CD119" s="2">
        <f t="shared" si="48"/>
        <v>1.1333333333333335</v>
      </c>
      <c r="CE119" s="2">
        <f t="shared" si="49"/>
        <v>1.3793103448275863</v>
      </c>
      <c r="CF119" s="2">
        <f t="shared" si="50"/>
        <v>0.89743589743589736</v>
      </c>
      <c r="CG119" s="2">
        <f t="shared" si="51"/>
        <v>0.53465346534653468</v>
      </c>
      <c r="CH119" s="2">
        <f t="shared" si="52"/>
        <v>0.7722772277227723</v>
      </c>
    </row>
    <row r="120" spans="1:86" s="2" customFormat="1" x14ac:dyDescent="0.25">
      <c r="A120" s="40" t="s">
        <v>117</v>
      </c>
      <c r="B120" s="40"/>
      <c r="C120" s="12" t="s">
        <v>91</v>
      </c>
      <c r="D120" s="2">
        <v>6</v>
      </c>
      <c r="E120" s="3">
        <v>97</v>
      </c>
      <c r="F120" s="3">
        <v>99</v>
      </c>
      <c r="G120" s="3">
        <v>10</v>
      </c>
      <c r="H120" s="3">
        <v>16</v>
      </c>
      <c r="I120" s="3">
        <v>19</v>
      </c>
      <c r="J120" s="3">
        <v>19</v>
      </c>
      <c r="K120" s="3">
        <v>25</v>
      </c>
      <c r="L120" s="3">
        <v>27</v>
      </c>
      <c r="M120" s="3">
        <v>32</v>
      </c>
      <c r="N120" s="3">
        <v>31</v>
      </c>
      <c r="O120" s="3">
        <v>24</v>
      </c>
      <c r="P120" s="3">
        <v>13</v>
      </c>
      <c r="Q120" s="3">
        <v>37</v>
      </c>
      <c r="R120" s="3">
        <v>26</v>
      </c>
      <c r="S120" s="3">
        <v>34</v>
      </c>
      <c r="T120" s="3">
        <v>34</v>
      </c>
      <c r="U120" s="3">
        <v>7</v>
      </c>
      <c r="V120" s="3">
        <v>64</v>
      </c>
      <c r="W120" s="3">
        <v>16</v>
      </c>
      <c r="X120" s="3">
        <v>10</v>
      </c>
      <c r="Y120" s="4">
        <v>7</v>
      </c>
      <c r="Z120" s="4">
        <v>2</v>
      </c>
      <c r="AA120" s="4">
        <v>15</v>
      </c>
      <c r="AB120" s="4">
        <v>13</v>
      </c>
      <c r="AC120" s="4">
        <v>16</v>
      </c>
      <c r="AD120" s="4">
        <v>24</v>
      </c>
      <c r="AE120" s="4">
        <v>15</v>
      </c>
      <c r="AF120" s="5">
        <v>52</v>
      </c>
      <c r="AG120" s="5">
        <v>5</v>
      </c>
      <c r="AH120" s="5">
        <v>11</v>
      </c>
      <c r="AI120" s="5">
        <v>4</v>
      </c>
      <c r="AJ120" s="5">
        <v>16</v>
      </c>
      <c r="AK120" s="5">
        <v>3</v>
      </c>
      <c r="AL120" s="5">
        <v>17</v>
      </c>
      <c r="AM120" s="6">
        <v>28</v>
      </c>
      <c r="AN120" s="6">
        <v>15</v>
      </c>
      <c r="AO120" s="2">
        <f>RADIANS(28)</f>
        <v>0.48869219055841229</v>
      </c>
      <c r="AP120" s="2">
        <f>RADIANS(15)</f>
        <v>0.26179938779914941</v>
      </c>
      <c r="AR120" s="7">
        <v>1.0206185567010309</v>
      </c>
      <c r="AS120" s="7">
        <v>0.10309278350515463</v>
      </c>
      <c r="AT120" s="7">
        <v>0.16494845360824742</v>
      </c>
      <c r="AU120" s="7">
        <v>0.19587628865979381</v>
      </c>
      <c r="AV120" s="7">
        <v>0.19587628865979381</v>
      </c>
      <c r="AW120" s="7">
        <v>0.25773195876288657</v>
      </c>
      <c r="AX120" s="7">
        <v>0.27835051546391754</v>
      </c>
      <c r="AY120" s="7">
        <v>0.32989690721649484</v>
      </c>
      <c r="AZ120" s="7">
        <v>0.31958762886597936</v>
      </c>
      <c r="BA120" s="7">
        <v>0.24742268041237114</v>
      </c>
      <c r="BB120" s="7">
        <v>0.13402061855670103</v>
      </c>
      <c r="BC120" s="7">
        <v>0.38144329896907214</v>
      </c>
      <c r="BD120" s="7">
        <v>0.26804123711340205</v>
      </c>
      <c r="BE120" s="7">
        <v>0.35051546391752575</v>
      </c>
      <c r="BF120" s="7">
        <v>0.35051546391752575</v>
      </c>
      <c r="BG120" s="7">
        <v>7.2164948453608241E-2</v>
      </c>
      <c r="BH120" s="7">
        <v>0.65979381443298968</v>
      </c>
      <c r="BI120" s="7">
        <v>0.16494845360824742</v>
      </c>
      <c r="BJ120" s="7">
        <v>0.10309278350515463</v>
      </c>
      <c r="BK120" s="7">
        <v>7.2164948453608241E-2</v>
      </c>
      <c r="BL120" s="7">
        <v>2.0618556701030927E-2</v>
      </c>
      <c r="BM120" s="7">
        <v>0.15463917525773196</v>
      </c>
      <c r="BN120" s="7">
        <v>0.13402061855670103</v>
      </c>
      <c r="BO120" s="7">
        <v>0.16494845360824742</v>
      </c>
      <c r="BP120" s="7">
        <v>0.24742268041237114</v>
      </c>
      <c r="BQ120" s="7">
        <v>0.15463917525773196</v>
      </c>
      <c r="BR120" s="7">
        <v>0.53608247422680411</v>
      </c>
      <c r="BS120" s="7">
        <v>5.1546391752577317E-2</v>
      </c>
      <c r="BT120" s="7">
        <v>0.1134020618556701</v>
      </c>
      <c r="BU120" s="7">
        <v>4.1237113402061855E-2</v>
      </c>
      <c r="BV120" s="7">
        <v>0.16494845360824742</v>
      </c>
      <c r="BW120" s="7">
        <v>3.0927835051546393E-2</v>
      </c>
      <c r="BX120" s="7">
        <v>0.17525773195876287</v>
      </c>
      <c r="BY120" s="7">
        <v>0.48869219055841229</v>
      </c>
      <c r="BZ120" s="7">
        <v>0.26179938779914941</v>
      </c>
      <c r="CA120" s="2">
        <v>6</v>
      </c>
      <c r="CB120" s="33" t="s">
        <v>118</v>
      </c>
      <c r="CC120" s="2">
        <f t="shared" si="47"/>
        <v>1.2307692307692308</v>
      </c>
      <c r="CD120" s="2">
        <f t="shared" si="48"/>
        <v>1.0666666666666667</v>
      </c>
      <c r="CE120" s="2">
        <f t="shared" si="49"/>
        <v>1.4230769230769231</v>
      </c>
      <c r="CF120" s="2">
        <f t="shared" si="50"/>
        <v>1</v>
      </c>
      <c r="CG120" s="2">
        <f t="shared" si="51"/>
        <v>0.55670103092783507</v>
      </c>
      <c r="CH120" s="2">
        <f t="shared" si="52"/>
        <v>0.7010309278350515</v>
      </c>
    </row>
    <row r="121" spans="1:86" s="2" customFormat="1" x14ac:dyDescent="0.25">
      <c r="A121" s="40" t="s">
        <v>117</v>
      </c>
      <c r="B121" s="40"/>
      <c r="C121" s="12" t="s">
        <v>91</v>
      </c>
      <c r="D121" s="2">
        <v>7</v>
      </c>
      <c r="E121" s="3">
        <v>96</v>
      </c>
      <c r="F121" s="3">
        <v>101</v>
      </c>
      <c r="G121" s="3">
        <v>10</v>
      </c>
      <c r="H121" s="3">
        <v>16</v>
      </c>
      <c r="I121" s="3">
        <v>20</v>
      </c>
      <c r="J121" s="3">
        <v>19</v>
      </c>
      <c r="K121" s="3">
        <v>25</v>
      </c>
      <c r="L121" s="3">
        <v>29</v>
      </c>
      <c r="M121" s="3">
        <v>34</v>
      </c>
      <c r="N121" s="3">
        <v>35</v>
      </c>
      <c r="O121" s="3">
        <v>23</v>
      </c>
      <c r="P121" s="3">
        <v>13</v>
      </c>
      <c r="Q121" s="3">
        <v>36</v>
      </c>
      <c r="R121" s="3">
        <v>24</v>
      </c>
      <c r="S121" s="3">
        <v>35</v>
      </c>
      <c r="T121" s="3">
        <v>38</v>
      </c>
      <c r="U121" s="3">
        <v>8</v>
      </c>
      <c r="V121" s="3">
        <v>66</v>
      </c>
      <c r="W121" s="3">
        <v>16</v>
      </c>
      <c r="X121" s="3">
        <v>11</v>
      </c>
      <c r="Y121" s="4">
        <v>7</v>
      </c>
      <c r="Z121" s="4">
        <v>3</v>
      </c>
      <c r="AA121" s="4">
        <v>15.5</v>
      </c>
      <c r="AB121" s="4">
        <v>20</v>
      </c>
      <c r="AC121" s="4">
        <v>19</v>
      </c>
      <c r="AD121" s="4">
        <v>27</v>
      </c>
      <c r="AE121" s="4">
        <v>16</v>
      </c>
      <c r="AF121" s="5">
        <v>54</v>
      </c>
      <c r="AG121" s="5">
        <v>6</v>
      </c>
      <c r="AH121" s="5">
        <v>8</v>
      </c>
      <c r="AI121" s="5">
        <v>4</v>
      </c>
      <c r="AJ121" s="5">
        <v>12</v>
      </c>
      <c r="AK121" s="5">
        <v>3</v>
      </c>
      <c r="AL121" s="5">
        <v>13</v>
      </c>
      <c r="AM121" s="6">
        <v>14</v>
      </c>
      <c r="AN121" s="6">
        <v>7</v>
      </c>
      <c r="AO121" s="2">
        <f>RADIANS(14)</f>
        <v>0.24434609527920614</v>
      </c>
      <c r="AP121" s="2">
        <f>RADIANS(7)</f>
        <v>0.12217304763960307</v>
      </c>
      <c r="AQ121" s="2" t="s">
        <v>114</v>
      </c>
      <c r="AR121" s="7">
        <v>1.0520833333333333</v>
      </c>
      <c r="AS121" s="7">
        <v>0.10416666666666667</v>
      </c>
      <c r="AT121" s="7">
        <v>0.16666666666666666</v>
      </c>
      <c r="AU121" s="7">
        <v>0.20833333333333334</v>
      </c>
      <c r="AV121" s="7">
        <v>0.19791666666666666</v>
      </c>
      <c r="AW121" s="7">
        <v>0.26041666666666669</v>
      </c>
      <c r="AX121" s="7">
        <v>0.30208333333333331</v>
      </c>
      <c r="AY121" s="7">
        <v>0.35416666666666669</v>
      </c>
      <c r="AZ121" s="7">
        <v>0.36458333333333331</v>
      </c>
      <c r="BA121" s="7">
        <v>0.23958333333333334</v>
      </c>
      <c r="BB121" s="7">
        <v>0.13541666666666666</v>
      </c>
      <c r="BC121" s="7">
        <v>0.375</v>
      </c>
      <c r="BD121" s="7">
        <v>0.25</v>
      </c>
      <c r="BE121" s="7">
        <v>0.36458333333333331</v>
      </c>
      <c r="BF121" s="7">
        <v>0.39583333333333331</v>
      </c>
      <c r="BG121" s="7">
        <v>8.3333333333333329E-2</v>
      </c>
      <c r="BH121" s="7">
        <v>0.6875</v>
      </c>
      <c r="BI121" s="7">
        <v>0.16666666666666666</v>
      </c>
      <c r="BJ121" s="7">
        <v>0.11458333333333333</v>
      </c>
      <c r="BK121" s="7">
        <v>7.2916666666666671E-2</v>
      </c>
      <c r="BL121" s="7">
        <v>3.125E-2</v>
      </c>
      <c r="BM121" s="7">
        <v>0.16145833333333334</v>
      </c>
      <c r="BN121" s="7">
        <v>0.20833333333333334</v>
      </c>
      <c r="BO121" s="7">
        <v>0.19791666666666666</v>
      </c>
      <c r="BP121" s="7">
        <v>0.28125</v>
      </c>
      <c r="BQ121" s="7">
        <v>0.16666666666666666</v>
      </c>
      <c r="BR121" s="7">
        <v>0.5625</v>
      </c>
      <c r="BS121" s="7">
        <v>6.25E-2</v>
      </c>
      <c r="BT121" s="7">
        <v>8.3333333333333329E-2</v>
      </c>
      <c r="BU121" s="7">
        <v>4.1666666666666664E-2</v>
      </c>
      <c r="BV121" s="7">
        <v>0.125</v>
      </c>
      <c r="BW121" s="7">
        <v>3.125E-2</v>
      </c>
      <c r="BX121" s="7">
        <v>0.13541666666666666</v>
      </c>
      <c r="BY121" s="7">
        <v>0.24434609527920614</v>
      </c>
      <c r="BZ121" s="7">
        <v>0.12217304763960307</v>
      </c>
      <c r="CA121" s="2">
        <v>7</v>
      </c>
      <c r="CB121" s="33" t="s">
        <v>118</v>
      </c>
      <c r="CC121" s="2">
        <f t="shared" si="47"/>
        <v>0.95</v>
      </c>
      <c r="CD121" s="2">
        <f t="shared" si="48"/>
        <v>1.1875</v>
      </c>
      <c r="CE121" s="2">
        <f t="shared" si="49"/>
        <v>1.5</v>
      </c>
      <c r="CF121" s="2">
        <f t="shared" si="50"/>
        <v>0.92105263157894735</v>
      </c>
      <c r="CG121" s="2">
        <f t="shared" si="51"/>
        <v>0.60416666666666663</v>
      </c>
      <c r="CH121" s="2">
        <f t="shared" si="52"/>
        <v>0.79166666666666663</v>
      </c>
    </row>
    <row r="122" spans="1:86" s="2" customFormat="1" x14ac:dyDescent="0.25">
      <c r="A122" s="40" t="s">
        <v>117</v>
      </c>
      <c r="B122" s="40"/>
      <c r="C122" s="12" t="s">
        <v>91</v>
      </c>
      <c r="D122" s="2">
        <v>8</v>
      </c>
      <c r="E122" s="3">
        <v>96</v>
      </c>
      <c r="F122" s="3">
        <v>97</v>
      </c>
      <c r="G122" s="3">
        <v>10</v>
      </c>
      <c r="H122" s="3">
        <v>13</v>
      </c>
      <c r="I122" s="3">
        <v>14</v>
      </c>
      <c r="J122" s="3">
        <v>17</v>
      </c>
      <c r="K122" s="3">
        <v>22</v>
      </c>
      <c r="L122" s="3">
        <v>26</v>
      </c>
      <c r="M122" s="3">
        <v>31</v>
      </c>
      <c r="N122" s="3">
        <v>32</v>
      </c>
      <c r="O122" s="3">
        <v>24</v>
      </c>
      <c r="P122" s="3">
        <v>11</v>
      </c>
      <c r="Q122" s="3">
        <v>35</v>
      </c>
      <c r="R122" s="3">
        <v>23</v>
      </c>
      <c r="S122" s="3">
        <v>33</v>
      </c>
      <c r="T122" s="3">
        <v>32</v>
      </c>
      <c r="U122" s="3">
        <v>6</v>
      </c>
      <c r="V122" s="3">
        <v>56</v>
      </c>
      <c r="W122" s="3">
        <v>21</v>
      </c>
      <c r="X122" s="3">
        <v>10</v>
      </c>
      <c r="Y122" s="4">
        <v>7</v>
      </c>
      <c r="Z122" s="4">
        <v>2</v>
      </c>
      <c r="AA122" s="4">
        <v>16</v>
      </c>
      <c r="AB122" s="4">
        <v>16</v>
      </c>
      <c r="AC122" s="4">
        <v>15</v>
      </c>
      <c r="AD122" s="4">
        <v>24</v>
      </c>
      <c r="AE122" s="4">
        <v>15</v>
      </c>
      <c r="AF122" s="5">
        <v>68</v>
      </c>
      <c r="AG122" s="5">
        <v>5</v>
      </c>
      <c r="AH122" s="5">
        <v>10</v>
      </c>
      <c r="AI122" s="5">
        <v>4.5</v>
      </c>
      <c r="AJ122" s="5">
        <v>10</v>
      </c>
      <c r="AK122" s="5">
        <v>4</v>
      </c>
      <c r="AL122" s="5">
        <v>7</v>
      </c>
      <c r="AM122" s="6">
        <v>7</v>
      </c>
      <c r="AN122" s="6">
        <v>7</v>
      </c>
      <c r="AO122" s="2">
        <f>RADIANS(7)</f>
        <v>0.12217304763960307</v>
      </c>
      <c r="AP122" s="2">
        <f>RADIANS(7)</f>
        <v>0.12217304763960307</v>
      </c>
      <c r="AR122" s="7">
        <v>1.0104166666666667</v>
      </c>
      <c r="AS122" s="7">
        <v>0.10416666666666667</v>
      </c>
      <c r="AT122" s="7">
        <v>0.13541666666666666</v>
      </c>
      <c r="AU122" s="7">
        <v>0.14583333333333334</v>
      </c>
      <c r="AV122" s="7">
        <v>0.17708333333333334</v>
      </c>
      <c r="AW122" s="7">
        <v>0.22916666666666666</v>
      </c>
      <c r="AX122" s="7">
        <v>0.27083333333333331</v>
      </c>
      <c r="AY122" s="7">
        <v>0.32291666666666669</v>
      </c>
      <c r="AZ122" s="7">
        <v>0.33333333333333331</v>
      </c>
      <c r="BA122" s="7">
        <v>0.25</v>
      </c>
      <c r="BB122" s="7">
        <v>0.11458333333333333</v>
      </c>
      <c r="BC122" s="7">
        <v>0.36458333333333331</v>
      </c>
      <c r="BD122" s="7">
        <v>0.23958333333333334</v>
      </c>
      <c r="BE122" s="7">
        <v>0.34375</v>
      </c>
      <c r="BF122" s="7">
        <v>0.33333333333333331</v>
      </c>
      <c r="BG122" s="7">
        <v>6.25E-2</v>
      </c>
      <c r="BH122" s="7">
        <v>0.58333333333333337</v>
      </c>
      <c r="BI122" s="7">
        <v>0.21875</v>
      </c>
      <c r="BJ122" s="7">
        <v>0.10416666666666667</v>
      </c>
      <c r="BK122" s="7">
        <v>7.2916666666666671E-2</v>
      </c>
      <c r="BL122" s="7">
        <v>2.0833333333333332E-2</v>
      </c>
      <c r="BM122" s="7">
        <v>0.16666666666666666</v>
      </c>
      <c r="BN122" s="7">
        <v>0.16666666666666666</v>
      </c>
      <c r="BO122" s="7">
        <v>0.15625</v>
      </c>
      <c r="BP122" s="7">
        <v>0.25</v>
      </c>
      <c r="BQ122" s="7">
        <v>0.15625</v>
      </c>
      <c r="BR122" s="7">
        <v>0.70833333333333337</v>
      </c>
      <c r="BS122" s="7">
        <v>5.2083333333333336E-2</v>
      </c>
      <c r="BT122" s="7">
        <v>0.10416666666666667</v>
      </c>
      <c r="BU122" s="7">
        <v>4.6875E-2</v>
      </c>
      <c r="BV122" s="7">
        <v>0.10416666666666667</v>
      </c>
      <c r="BW122" s="7">
        <v>4.1666666666666664E-2</v>
      </c>
      <c r="BX122" s="7">
        <v>7.2916666666666671E-2</v>
      </c>
      <c r="BY122" s="7">
        <v>0.12217304763960307</v>
      </c>
      <c r="BZ122" s="7">
        <v>0.12217304763960307</v>
      </c>
      <c r="CA122" s="2">
        <v>8</v>
      </c>
      <c r="CB122" s="33" t="s">
        <v>118</v>
      </c>
      <c r="CC122" s="2">
        <f t="shared" si="47"/>
        <v>0.9375</v>
      </c>
      <c r="CD122" s="2">
        <f t="shared" si="48"/>
        <v>1</v>
      </c>
      <c r="CE122" s="2">
        <f t="shared" si="49"/>
        <v>1.5217391304347825</v>
      </c>
      <c r="CF122" s="2">
        <f t="shared" si="50"/>
        <v>1.03125</v>
      </c>
      <c r="CG122" s="2">
        <f t="shared" si="51"/>
        <v>0.54166666666666663</v>
      </c>
      <c r="CH122" s="2">
        <f t="shared" si="52"/>
        <v>0.66666666666666663</v>
      </c>
    </row>
    <row r="123" spans="1:86" s="2" customFormat="1" x14ac:dyDescent="0.25">
      <c r="A123" s="40" t="s">
        <v>117</v>
      </c>
      <c r="B123" s="40"/>
      <c r="C123" s="12" t="s">
        <v>91</v>
      </c>
      <c r="D123" s="2">
        <v>9</v>
      </c>
      <c r="E123" s="3">
        <v>92</v>
      </c>
      <c r="F123" s="3">
        <v>95</v>
      </c>
      <c r="G123" s="3">
        <v>10</v>
      </c>
      <c r="H123" s="3">
        <v>14</v>
      </c>
      <c r="I123" s="3">
        <v>15</v>
      </c>
      <c r="J123" s="3">
        <v>17</v>
      </c>
      <c r="K123" s="3">
        <v>23</v>
      </c>
      <c r="L123" s="3">
        <v>26</v>
      </c>
      <c r="M123" s="3">
        <v>31</v>
      </c>
      <c r="N123" s="3">
        <v>32</v>
      </c>
      <c r="O123" s="3">
        <v>23</v>
      </c>
      <c r="P123" s="3">
        <v>15</v>
      </c>
      <c r="Q123" s="3">
        <v>38</v>
      </c>
      <c r="R123" s="3">
        <v>26</v>
      </c>
      <c r="S123" s="3">
        <v>34</v>
      </c>
      <c r="T123" s="3">
        <v>30</v>
      </c>
      <c r="U123" s="3">
        <v>7</v>
      </c>
      <c r="V123" s="3">
        <v>58</v>
      </c>
      <c r="W123" s="3">
        <v>19</v>
      </c>
      <c r="X123" s="3">
        <v>10</v>
      </c>
      <c r="Y123" s="4">
        <v>7</v>
      </c>
      <c r="Z123" s="4">
        <v>2</v>
      </c>
      <c r="AA123" s="4">
        <v>16</v>
      </c>
      <c r="AB123" s="4">
        <v>14</v>
      </c>
      <c r="AC123" s="4">
        <v>12</v>
      </c>
      <c r="AD123" s="4">
        <v>19</v>
      </c>
      <c r="AE123" s="4">
        <v>13</v>
      </c>
      <c r="AF123" s="5">
        <v>66</v>
      </c>
      <c r="AG123" s="5">
        <v>6</v>
      </c>
      <c r="AH123" s="5">
        <v>12</v>
      </c>
      <c r="AI123" s="5">
        <v>5.5</v>
      </c>
      <c r="AJ123" s="5">
        <v>12</v>
      </c>
      <c r="AK123" s="5">
        <v>4</v>
      </c>
      <c r="AL123" s="5">
        <v>10</v>
      </c>
      <c r="AM123" s="6">
        <v>18</v>
      </c>
      <c r="AN123" s="6">
        <v>6</v>
      </c>
      <c r="AO123" s="2">
        <f>RADIANS(18)</f>
        <v>0.31415926535897931</v>
      </c>
      <c r="AP123" s="2">
        <f>RADIANS(6)</f>
        <v>0.10471975511965978</v>
      </c>
      <c r="AR123" s="7">
        <v>1.0326086956521738</v>
      </c>
      <c r="AS123" s="7">
        <v>0.10869565217391304</v>
      </c>
      <c r="AT123" s="7">
        <v>0.15217391304347827</v>
      </c>
      <c r="AU123" s="7">
        <v>0.16304347826086957</v>
      </c>
      <c r="AV123" s="7">
        <v>0.18478260869565216</v>
      </c>
      <c r="AW123" s="7">
        <v>0.25</v>
      </c>
      <c r="AX123" s="7">
        <v>0.28260869565217389</v>
      </c>
      <c r="AY123" s="7">
        <v>0.33695652173913043</v>
      </c>
      <c r="AZ123" s="7">
        <v>0.34782608695652173</v>
      </c>
      <c r="BA123" s="7">
        <v>0.25</v>
      </c>
      <c r="BB123" s="7">
        <v>0.16304347826086957</v>
      </c>
      <c r="BC123" s="7">
        <v>0.41304347826086957</v>
      </c>
      <c r="BD123" s="7">
        <v>0.28260869565217389</v>
      </c>
      <c r="BE123" s="7">
        <v>0.36956521739130432</v>
      </c>
      <c r="BF123" s="7">
        <v>0.32608695652173914</v>
      </c>
      <c r="BG123" s="7">
        <v>7.6086956521739135E-2</v>
      </c>
      <c r="BH123" s="7">
        <v>0.63043478260869568</v>
      </c>
      <c r="BI123" s="7">
        <v>0.20652173913043478</v>
      </c>
      <c r="BJ123" s="7">
        <v>0.10869565217391304</v>
      </c>
      <c r="BK123" s="7">
        <v>7.6086956521739135E-2</v>
      </c>
      <c r="BL123" s="7">
        <v>2.1739130434782608E-2</v>
      </c>
      <c r="BM123" s="7">
        <v>0.17391304347826086</v>
      </c>
      <c r="BN123" s="7">
        <v>0.15217391304347827</v>
      </c>
      <c r="BO123" s="7">
        <v>0.13043478260869565</v>
      </c>
      <c r="BP123" s="7">
        <v>0.20652173913043478</v>
      </c>
      <c r="BQ123" s="7">
        <v>0.14130434782608695</v>
      </c>
      <c r="BR123" s="7">
        <v>0.71739130434782605</v>
      </c>
      <c r="BS123" s="7">
        <v>6.5217391304347824E-2</v>
      </c>
      <c r="BT123" s="7">
        <v>0.13043478260869565</v>
      </c>
      <c r="BU123" s="7">
        <v>5.9782608695652176E-2</v>
      </c>
      <c r="BV123" s="7">
        <v>0.13043478260869565</v>
      </c>
      <c r="BW123" s="7">
        <v>4.3478260869565216E-2</v>
      </c>
      <c r="BX123" s="7">
        <v>0.10869565217391304</v>
      </c>
      <c r="BY123" s="7">
        <v>0.31415926535897931</v>
      </c>
      <c r="BZ123" s="7">
        <v>0.10471975511965978</v>
      </c>
      <c r="CA123" s="2">
        <v>9</v>
      </c>
      <c r="CB123" s="33" t="s">
        <v>118</v>
      </c>
      <c r="CC123" s="2">
        <f t="shared" si="47"/>
        <v>0.8571428571428571</v>
      </c>
      <c r="CD123" s="2">
        <f t="shared" si="48"/>
        <v>0.92307692307692313</v>
      </c>
      <c r="CE123" s="2">
        <f t="shared" si="49"/>
        <v>1.4615384615384617</v>
      </c>
      <c r="CF123" s="2">
        <f t="shared" si="50"/>
        <v>1.1333333333333333</v>
      </c>
      <c r="CG123" s="2">
        <f t="shared" si="51"/>
        <v>0.56521739130434778</v>
      </c>
      <c r="CH123" s="2">
        <f t="shared" si="52"/>
        <v>0.65217391304347827</v>
      </c>
    </row>
    <row r="124" spans="1:86" s="2" customFormat="1" x14ac:dyDescent="0.25">
      <c r="A124" s="40" t="s">
        <v>117</v>
      </c>
      <c r="B124" s="40"/>
      <c r="C124" s="12" t="s">
        <v>91</v>
      </c>
      <c r="D124" s="2">
        <v>10</v>
      </c>
      <c r="E124" s="3">
        <v>98</v>
      </c>
      <c r="F124" s="3">
        <v>99</v>
      </c>
      <c r="G124" s="3">
        <v>10</v>
      </c>
      <c r="H124" s="3">
        <v>15</v>
      </c>
      <c r="I124" s="3">
        <v>18</v>
      </c>
      <c r="J124" s="3">
        <v>17</v>
      </c>
      <c r="K124" s="3">
        <v>23</v>
      </c>
      <c r="L124" s="3">
        <v>27</v>
      </c>
      <c r="M124" s="3">
        <v>31</v>
      </c>
      <c r="N124" s="3">
        <v>25</v>
      </c>
      <c r="O124" s="3">
        <v>18</v>
      </c>
      <c r="P124" s="3">
        <v>9</v>
      </c>
      <c r="Q124" s="3">
        <v>33</v>
      </c>
      <c r="R124" s="3">
        <v>33</v>
      </c>
      <c r="S124" s="3">
        <v>31</v>
      </c>
      <c r="T124" s="3">
        <v>42</v>
      </c>
      <c r="U124" s="3">
        <v>7</v>
      </c>
      <c r="V124" s="3">
        <v>67</v>
      </c>
      <c r="W124" s="3">
        <v>17</v>
      </c>
      <c r="X124" s="3">
        <v>7</v>
      </c>
      <c r="Y124" s="4">
        <v>7</v>
      </c>
      <c r="Z124" s="4">
        <v>1</v>
      </c>
      <c r="AA124" s="4">
        <v>18</v>
      </c>
      <c r="AB124" s="4">
        <v>13</v>
      </c>
      <c r="AC124" s="4">
        <v>18</v>
      </c>
      <c r="AD124" s="4">
        <v>24</v>
      </c>
      <c r="AE124" s="4">
        <v>12</v>
      </c>
      <c r="AF124" s="5">
        <v>67</v>
      </c>
      <c r="AG124" s="5">
        <v>6</v>
      </c>
      <c r="AH124" s="5">
        <v>8</v>
      </c>
      <c r="AI124" s="5">
        <v>4</v>
      </c>
      <c r="AJ124" s="5">
        <v>15</v>
      </c>
      <c r="AK124" s="5">
        <v>3</v>
      </c>
      <c r="AL124" s="5">
        <v>15</v>
      </c>
      <c r="AM124" s="6">
        <v>23</v>
      </c>
      <c r="AN124" s="6">
        <v>6</v>
      </c>
      <c r="AO124" s="2">
        <f>RADIANS(23)</f>
        <v>0.4014257279586958</v>
      </c>
      <c r="AP124" s="2">
        <f>RADIANS(6)</f>
        <v>0.10471975511965978</v>
      </c>
      <c r="AR124" s="7">
        <v>1.010204081632653</v>
      </c>
      <c r="AS124" s="7">
        <v>0.10204081632653061</v>
      </c>
      <c r="AT124" s="7">
        <v>0.15306122448979592</v>
      </c>
      <c r="AU124" s="7">
        <v>0.18367346938775511</v>
      </c>
      <c r="AV124" s="7">
        <v>0.17346938775510204</v>
      </c>
      <c r="AW124" s="7">
        <v>0.23469387755102042</v>
      </c>
      <c r="AX124" s="7">
        <v>0.27551020408163263</v>
      </c>
      <c r="AY124" s="7">
        <v>0.31632653061224492</v>
      </c>
      <c r="AZ124" s="7">
        <v>0.25510204081632654</v>
      </c>
      <c r="BA124" s="7">
        <v>0.18367346938775511</v>
      </c>
      <c r="BB124" s="7">
        <v>9.1836734693877556E-2</v>
      </c>
      <c r="BC124" s="7">
        <v>0.33673469387755101</v>
      </c>
      <c r="BD124" s="7">
        <v>0.33673469387755101</v>
      </c>
      <c r="BE124" s="7">
        <v>0.31632653061224492</v>
      </c>
      <c r="BF124" s="7">
        <v>0.42857142857142855</v>
      </c>
      <c r="BG124" s="7">
        <v>7.1428571428571425E-2</v>
      </c>
      <c r="BH124" s="7">
        <v>0.68367346938775508</v>
      </c>
      <c r="BI124" s="7">
        <v>0.17346938775510204</v>
      </c>
      <c r="BJ124" s="7">
        <v>7.1428571428571425E-2</v>
      </c>
      <c r="BK124" s="7">
        <v>7.1428571428571425E-2</v>
      </c>
      <c r="BL124" s="7">
        <v>1.020408163265306E-2</v>
      </c>
      <c r="BM124" s="7">
        <v>0.18367346938775511</v>
      </c>
      <c r="BN124" s="7">
        <v>0.1326530612244898</v>
      </c>
      <c r="BO124" s="7">
        <v>0.18367346938775511</v>
      </c>
      <c r="BP124" s="7">
        <v>0.24489795918367346</v>
      </c>
      <c r="BQ124" s="7">
        <v>0.12244897959183673</v>
      </c>
      <c r="BR124" s="7">
        <v>0.68367346938775508</v>
      </c>
      <c r="BS124" s="7">
        <v>6.1224489795918366E-2</v>
      </c>
      <c r="BT124" s="7">
        <v>8.1632653061224483E-2</v>
      </c>
      <c r="BU124" s="7">
        <v>4.0816326530612242E-2</v>
      </c>
      <c r="BV124" s="7">
        <v>0.15306122448979592</v>
      </c>
      <c r="BW124" s="7">
        <v>3.0612244897959183E-2</v>
      </c>
      <c r="BX124" s="7">
        <v>0.15306122448979592</v>
      </c>
      <c r="BY124" s="7">
        <v>0.4014257279586958</v>
      </c>
      <c r="BZ124" s="7">
        <v>0.10471975511965978</v>
      </c>
      <c r="CA124" s="2">
        <v>10</v>
      </c>
      <c r="CB124" s="33" t="s">
        <v>118</v>
      </c>
      <c r="CC124" s="2">
        <f t="shared" si="47"/>
        <v>1.3846153846153846</v>
      </c>
      <c r="CD124" s="2">
        <f t="shared" si="48"/>
        <v>1.5000000000000002</v>
      </c>
      <c r="CE124" s="2">
        <f t="shared" si="49"/>
        <v>1</v>
      </c>
      <c r="CF124" s="2">
        <f t="shared" si="50"/>
        <v>0.73809523809523814</v>
      </c>
      <c r="CG124" s="2">
        <f t="shared" si="51"/>
        <v>0.55102040816326525</v>
      </c>
      <c r="CH124" s="2">
        <f t="shared" si="52"/>
        <v>0.8571428571428571</v>
      </c>
    </row>
    <row r="125" spans="1:86" x14ac:dyDescent="0.25">
      <c r="A125" s="41" t="s">
        <v>119</v>
      </c>
      <c r="B125" s="41"/>
      <c r="C125" s="42" t="s">
        <v>120</v>
      </c>
      <c r="D125" s="43">
        <v>1</v>
      </c>
      <c r="E125" s="44">
        <v>99</v>
      </c>
      <c r="F125" s="44">
        <v>102</v>
      </c>
      <c r="G125" s="44">
        <v>8</v>
      </c>
      <c r="H125" s="44">
        <v>17</v>
      </c>
      <c r="I125" s="44">
        <v>19</v>
      </c>
      <c r="J125" s="44">
        <v>26</v>
      </c>
      <c r="K125" s="44">
        <v>32.5</v>
      </c>
      <c r="L125" s="44">
        <v>38</v>
      </c>
      <c r="M125" s="44">
        <v>43</v>
      </c>
      <c r="N125" s="44">
        <v>26</v>
      </c>
      <c r="O125" s="44">
        <v>20</v>
      </c>
      <c r="P125" s="44">
        <v>19</v>
      </c>
      <c r="Q125" s="44">
        <v>40</v>
      </c>
      <c r="R125" s="44">
        <v>36</v>
      </c>
      <c r="S125" s="44">
        <v>37</v>
      </c>
      <c r="T125" s="44">
        <v>59</v>
      </c>
      <c r="U125" s="44">
        <v>8</v>
      </c>
      <c r="V125" s="44">
        <v>58</v>
      </c>
      <c r="W125" s="44">
        <v>21</v>
      </c>
      <c r="X125" s="44">
        <v>6</v>
      </c>
      <c r="Y125" s="45">
        <v>9</v>
      </c>
      <c r="Z125" s="45">
        <v>1</v>
      </c>
      <c r="AA125" s="45">
        <v>24</v>
      </c>
      <c r="AB125" s="45">
        <v>21</v>
      </c>
      <c r="AC125" s="45">
        <v>32</v>
      </c>
      <c r="AD125" s="45">
        <v>43</v>
      </c>
      <c r="AE125" s="45">
        <v>18</v>
      </c>
      <c r="AF125" s="46">
        <v>80</v>
      </c>
      <c r="AG125" s="46">
        <v>7</v>
      </c>
      <c r="AH125" s="46">
        <v>15.5</v>
      </c>
      <c r="AI125" s="46">
        <v>6</v>
      </c>
      <c r="AJ125" s="46">
        <v>17</v>
      </c>
      <c r="AK125" s="46">
        <v>6</v>
      </c>
      <c r="AL125" s="46">
        <v>14</v>
      </c>
      <c r="AM125" s="47">
        <v>59</v>
      </c>
      <c r="AN125" s="22">
        <v>22</v>
      </c>
      <c r="AO125" s="48">
        <f>RADIANS(59)</f>
        <v>1.0297442586766545</v>
      </c>
      <c r="AP125" s="48">
        <f>RADIANS(22)</f>
        <v>0.38397243543875248</v>
      </c>
      <c r="AQ125" s="49"/>
      <c r="AR125" s="50">
        <v>1.0303030303030303</v>
      </c>
      <c r="AS125" s="50">
        <v>8.0808080808080815E-2</v>
      </c>
      <c r="AT125" s="50">
        <v>0.17171717171717171</v>
      </c>
      <c r="AU125" s="50">
        <v>0.19191919191919191</v>
      </c>
      <c r="AV125" s="50">
        <v>0.26262626262626265</v>
      </c>
      <c r="AW125" s="50">
        <v>0.32828282828282829</v>
      </c>
      <c r="AX125" s="50">
        <v>0.38383838383838381</v>
      </c>
      <c r="AY125" s="50">
        <v>0.43434343434343436</v>
      </c>
      <c r="AZ125" s="50">
        <v>0.26262626262626265</v>
      </c>
      <c r="BA125" s="50">
        <v>0.20202020202020202</v>
      </c>
      <c r="BB125" s="50">
        <v>0.19191919191919191</v>
      </c>
      <c r="BC125" s="50">
        <v>0.40404040404040403</v>
      </c>
      <c r="BD125" s="50">
        <v>0.36363636363636365</v>
      </c>
      <c r="BE125" s="50">
        <v>0.37373737373737376</v>
      </c>
      <c r="BF125" s="50">
        <v>0.59595959595959591</v>
      </c>
      <c r="BG125" s="50">
        <v>8.0808080808080815E-2</v>
      </c>
      <c r="BH125" s="50">
        <v>0.58585858585858586</v>
      </c>
      <c r="BI125" s="50">
        <v>0.21212121212121213</v>
      </c>
      <c r="BJ125" s="50">
        <v>6.0606060606060608E-2</v>
      </c>
      <c r="BK125" s="50">
        <v>9.0909090909090912E-2</v>
      </c>
      <c r="BL125" s="50">
        <v>1.0101010101010102E-2</v>
      </c>
      <c r="BM125" s="50">
        <v>0.24242424242424243</v>
      </c>
      <c r="BN125" s="50">
        <v>0.21212121212121213</v>
      </c>
      <c r="BO125" s="50">
        <v>0.32323232323232326</v>
      </c>
      <c r="BP125" s="50">
        <v>0.43434343434343436</v>
      </c>
      <c r="BQ125" s="50">
        <v>0.18181818181818182</v>
      </c>
      <c r="BR125" s="50">
        <v>0.80808080808080807</v>
      </c>
      <c r="BS125" s="50">
        <v>7.0707070707070704E-2</v>
      </c>
      <c r="BT125" s="50">
        <v>0.15656565656565657</v>
      </c>
      <c r="BU125" s="50">
        <v>6.0606060606060608E-2</v>
      </c>
      <c r="BV125" s="50">
        <v>0.17171717171717171</v>
      </c>
      <c r="BW125" s="50">
        <v>6.0606060606060608E-2</v>
      </c>
      <c r="BX125" s="50">
        <v>0.14141414141414141</v>
      </c>
      <c r="BY125" s="50">
        <v>1.0297442586766545</v>
      </c>
      <c r="BZ125" s="50">
        <v>0.38397243543875248</v>
      </c>
      <c r="CA125" s="2">
        <v>1</v>
      </c>
      <c r="CB125" s="33" t="s">
        <v>121</v>
      </c>
      <c r="CC125" s="2">
        <f>(BO125/BN125)</f>
        <v>1.5238095238095239</v>
      </c>
      <c r="CD125" s="2">
        <f>(BO125/BQ125)</f>
        <v>1.7777777777777779</v>
      </c>
      <c r="CE125" s="2">
        <f>(BC125/BD125)</f>
        <v>1.1111111111111112</v>
      </c>
      <c r="CF125" s="2">
        <f>(BE125/BF125)</f>
        <v>0.62711864406779672</v>
      </c>
      <c r="CG125" s="2">
        <f>(AX125/0.5)</f>
        <v>0.76767676767676762</v>
      </c>
      <c r="CH125" s="2">
        <f>(BF125/0.5)</f>
        <v>1.1919191919191918</v>
      </c>
    </row>
    <row r="126" spans="1:86" x14ac:dyDescent="0.25">
      <c r="A126" s="41" t="s">
        <v>119</v>
      </c>
      <c r="B126" s="41"/>
      <c r="C126" s="42" t="s">
        <v>120</v>
      </c>
      <c r="D126" s="51">
        <v>2</v>
      </c>
      <c r="E126" s="52">
        <v>94</v>
      </c>
      <c r="F126" s="52">
        <v>95</v>
      </c>
      <c r="G126" s="52">
        <v>8</v>
      </c>
      <c r="H126" s="52">
        <v>16</v>
      </c>
      <c r="I126" s="52">
        <v>19</v>
      </c>
      <c r="J126" s="52">
        <v>26</v>
      </c>
      <c r="K126" s="52">
        <v>32</v>
      </c>
      <c r="L126" s="52">
        <v>36</v>
      </c>
      <c r="M126" s="52">
        <v>38</v>
      </c>
      <c r="N126" s="52">
        <v>21</v>
      </c>
      <c r="O126" s="52">
        <v>16</v>
      </c>
      <c r="P126" s="52">
        <v>9</v>
      </c>
      <c r="Q126" s="52">
        <v>40</v>
      </c>
      <c r="R126" s="52">
        <v>39</v>
      </c>
      <c r="S126" s="52">
        <v>39</v>
      </c>
      <c r="T126" s="52">
        <v>57</v>
      </c>
      <c r="U126" s="52">
        <v>6</v>
      </c>
      <c r="V126" s="52">
        <v>62</v>
      </c>
      <c r="W126" s="52">
        <v>21</v>
      </c>
      <c r="X126" s="52">
        <v>5</v>
      </c>
      <c r="Y126" s="53">
        <v>9</v>
      </c>
      <c r="Z126" s="53">
        <v>3</v>
      </c>
      <c r="AA126" s="53">
        <v>18</v>
      </c>
      <c r="AB126" s="53">
        <v>29</v>
      </c>
      <c r="AC126" s="53">
        <v>39</v>
      </c>
      <c r="AD126" s="53">
        <v>44</v>
      </c>
      <c r="AE126" s="53">
        <v>18</v>
      </c>
      <c r="AF126" s="54">
        <v>80</v>
      </c>
      <c r="AG126" s="54">
        <v>5</v>
      </c>
      <c r="AH126" s="54">
        <v>12</v>
      </c>
      <c r="AI126" s="54">
        <v>5</v>
      </c>
      <c r="AJ126" s="54">
        <v>8</v>
      </c>
      <c r="AK126" s="54">
        <v>4.5</v>
      </c>
      <c r="AL126" s="54">
        <v>11</v>
      </c>
      <c r="AM126" s="55">
        <v>55</v>
      </c>
      <c r="AN126" s="6">
        <v>16</v>
      </c>
      <c r="AO126" s="56">
        <f>RADIANS(55)</f>
        <v>0.95993108859688125</v>
      </c>
      <c r="AP126" s="56">
        <f>RADIANS(16)</f>
        <v>0.27925268031909273</v>
      </c>
      <c r="AQ126" s="57"/>
      <c r="AR126" s="50">
        <v>1.0106382978723405</v>
      </c>
      <c r="AS126" s="50">
        <v>8.5106382978723402E-2</v>
      </c>
      <c r="AT126" s="50">
        <v>0.1702127659574468</v>
      </c>
      <c r="AU126" s="50">
        <v>0.20212765957446807</v>
      </c>
      <c r="AV126" s="50">
        <v>0.27659574468085107</v>
      </c>
      <c r="AW126" s="50">
        <v>0.34042553191489361</v>
      </c>
      <c r="AX126" s="50">
        <v>0.38297872340425532</v>
      </c>
      <c r="AY126" s="50">
        <v>0.40425531914893614</v>
      </c>
      <c r="AZ126" s="50">
        <v>0.22340425531914893</v>
      </c>
      <c r="BA126" s="50">
        <v>0.1702127659574468</v>
      </c>
      <c r="BB126" s="50">
        <v>9.5744680851063829E-2</v>
      </c>
      <c r="BC126" s="50">
        <v>0.42553191489361702</v>
      </c>
      <c r="BD126" s="50">
        <v>0.41489361702127658</v>
      </c>
      <c r="BE126" s="50">
        <v>0.41489361702127658</v>
      </c>
      <c r="BF126" s="50">
        <v>0.6063829787234043</v>
      </c>
      <c r="BG126" s="50">
        <v>6.3829787234042548E-2</v>
      </c>
      <c r="BH126" s="50">
        <v>0.65957446808510634</v>
      </c>
      <c r="BI126" s="50">
        <v>0.22340425531914893</v>
      </c>
      <c r="BJ126" s="50">
        <v>5.3191489361702128E-2</v>
      </c>
      <c r="BK126" s="50">
        <v>9.5744680851063829E-2</v>
      </c>
      <c r="BL126" s="50">
        <v>3.1914893617021274E-2</v>
      </c>
      <c r="BM126" s="50">
        <v>0.19148936170212766</v>
      </c>
      <c r="BN126" s="50">
        <v>0.30851063829787234</v>
      </c>
      <c r="BO126" s="50">
        <v>0.41489361702127658</v>
      </c>
      <c r="BP126" s="50">
        <v>0.46808510638297873</v>
      </c>
      <c r="BQ126" s="50">
        <v>0.19148936170212766</v>
      </c>
      <c r="BR126" s="50">
        <v>0.85106382978723405</v>
      </c>
      <c r="BS126" s="50">
        <v>5.3191489361702128E-2</v>
      </c>
      <c r="BT126" s="50">
        <v>0.1276595744680851</v>
      </c>
      <c r="BU126" s="50">
        <v>5.3191489361702128E-2</v>
      </c>
      <c r="BV126" s="50">
        <v>8.5106382978723402E-2</v>
      </c>
      <c r="BW126" s="50">
        <v>4.7872340425531915E-2</v>
      </c>
      <c r="BX126" s="50">
        <v>0.11702127659574468</v>
      </c>
      <c r="BY126" s="58">
        <v>0.95993108859688125</v>
      </c>
      <c r="BZ126" s="58">
        <v>0.27925268031909273</v>
      </c>
      <c r="CA126" s="2">
        <v>2</v>
      </c>
      <c r="CB126" s="33" t="s">
        <v>121</v>
      </c>
      <c r="CC126" s="2">
        <f t="shared" ref="CC126:CC137" si="53">(BO126/BN126)</f>
        <v>1.3448275862068966</v>
      </c>
      <c r="CD126" s="2">
        <f t="shared" ref="CD126:CD137" si="54">(BO126/BQ126)</f>
        <v>2.1666666666666665</v>
      </c>
      <c r="CE126" s="2">
        <f t="shared" ref="CE126:CE137" si="55">(BC126/BD126)</f>
        <v>1.0256410256410258</v>
      </c>
      <c r="CF126" s="2">
        <f t="shared" ref="CF126:CF137" si="56">(BE126/BF126)</f>
        <v>0.68421052631578938</v>
      </c>
      <c r="CG126" s="2">
        <f t="shared" ref="CG126:CG137" si="57">(AX126/0.5)</f>
        <v>0.76595744680851063</v>
      </c>
      <c r="CH126" s="2">
        <f t="shared" ref="CH126:CH137" si="58">(BF126/0.5)</f>
        <v>1.2127659574468086</v>
      </c>
    </row>
    <row r="127" spans="1:86" x14ac:dyDescent="0.25">
      <c r="A127" s="41" t="s">
        <v>119</v>
      </c>
      <c r="B127" s="41"/>
      <c r="C127" s="42" t="s">
        <v>120</v>
      </c>
      <c r="D127" s="51">
        <v>3</v>
      </c>
      <c r="E127" s="52">
        <v>108</v>
      </c>
      <c r="F127" s="52">
        <v>108</v>
      </c>
      <c r="G127" s="52">
        <v>8</v>
      </c>
      <c r="H127" s="52">
        <v>15</v>
      </c>
      <c r="I127" s="52">
        <v>19</v>
      </c>
      <c r="J127" s="52">
        <v>25</v>
      </c>
      <c r="K127" s="52">
        <v>36</v>
      </c>
      <c r="L127" s="52">
        <v>38</v>
      </c>
      <c r="M127" s="52">
        <v>45</v>
      </c>
      <c r="N127" s="52">
        <v>24</v>
      </c>
      <c r="O127" s="52">
        <v>19</v>
      </c>
      <c r="P127" s="52">
        <v>13</v>
      </c>
      <c r="Q127" s="52">
        <v>44</v>
      </c>
      <c r="R127" s="52">
        <v>51</v>
      </c>
      <c r="S127" s="52">
        <v>40</v>
      </c>
      <c r="T127" s="52">
        <v>63</v>
      </c>
      <c r="U127" s="52">
        <v>11</v>
      </c>
      <c r="V127" s="52">
        <v>77</v>
      </c>
      <c r="W127" s="52">
        <v>20</v>
      </c>
      <c r="X127" s="52">
        <v>6.5</v>
      </c>
      <c r="Y127" s="53">
        <v>9</v>
      </c>
      <c r="Z127" s="53">
        <v>4</v>
      </c>
      <c r="AA127" s="53">
        <v>23</v>
      </c>
      <c r="AB127" s="53">
        <v>35</v>
      </c>
      <c r="AC127" s="53">
        <v>38</v>
      </c>
      <c r="AD127" s="53">
        <v>47</v>
      </c>
      <c r="AE127" s="53">
        <v>19</v>
      </c>
      <c r="AF127" s="54">
        <v>80</v>
      </c>
      <c r="AG127" s="54">
        <v>7</v>
      </c>
      <c r="AH127" s="54">
        <v>18</v>
      </c>
      <c r="AI127" s="54">
        <v>5</v>
      </c>
      <c r="AJ127" s="54">
        <v>18</v>
      </c>
      <c r="AK127" s="54">
        <v>5</v>
      </c>
      <c r="AL127" s="54">
        <v>12</v>
      </c>
      <c r="AM127" s="55">
        <v>52</v>
      </c>
      <c r="AN127" s="6">
        <v>26</v>
      </c>
      <c r="AO127" s="56">
        <f>RADIANS(52)</f>
        <v>0.90757121103705141</v>
      </c>
      <c r="AP127" s="56">
        <f>RADIANS(26)</f>
        <v>0.4537856055185257</v>
      </c>
      <c r="AQ127" s="57"/>
      <c r="AR127" s="50">
        <v>1</v>
      </c>
      <c r="AS127" s="50">
        <v>7.407407407407407E-2</v>
      </c>
      <c r="AT127" s="50">
        <v>0.1388888888888889</v>
      </c>
      <c r="AU127" s="50">
        <v>0.17592592592592593</v>
      </c>
      <c r="AV127" s="50">
        <v>0.23148148148148148</v>
      </c>
      <c r="AW127" s="50">
        <v>0.33333333333333331</v>
      </c>
      <c r="AX127" s="50">
        <v>0.35185185185185186</v>
      </c>
      <c r="AY127" s="50">
        <v>0.41666666666666669</v>
      </c>
      <c r="AZ127" s="50">
        <v>0.22222222222222221</v>
      </c>
      <c r="BA127" s="50">
        <v>0.17592592592592593</v>
      </c>
      <c r="BB127" s="50">
        <v>0.12037037037037036</v>
      </c>
      <c r="BC127" s="50">
        <v>0.40740740740740738</v>
      </c>
      <c r="BD127" s="50">
        <v>0.47222222222222221</v>
      </c>
      <c r="BE127" s="50">
        <v>0.37037037037037035</v>
      </c>
      <c r="BF127" s="50">
        <v>0.58333333333333337</v>
      </c>
      <c r="BG127" s="50">
        <v>0.10185185185185185</v>
      </c>
      <c r="BH127" s="50">
        <v>0.71296296296296291</v>
      </c>
      <c r="BI127" s="50">
        <v>0.18518518518518517</v>
      </c>
      <c r="BJ127" s="50">
        <v>6.0185185185185182E-2</v>
      </c>
      <c r="BK127" s="50">
        <v>8.3333333333333329E-2</v>
      </c>
      <c r="BL127" s="50">
        <v>3.7037037037037035E-2</v>
      </c>
      <c r="BM127" s="50">
        <v>0.21296296296296297</v>
      </c>
      <c r="BN127" s="50">
        <v>0.32407407407407407</v>
      </c>
      <c r="BO127" s="50">
        <v>0.35185185185185186</v>
      </c>
      <c r="BP127" s="50">
        <v>0.43518518518518517</v>
      </c>
      <c r="BQ127" s="50">
        <v>0.17592592592592593</v>
      </c>
      <c r="BR127" s="50">
        <v>0.7407407407407407</v>
      </c>
      <c r="BS127" s="50">
        <v>6.4814814814814811E-2</v>
      </c>
      <c r="BT127" s="50">
        <v>0.16666666666666666</v>
      </c>
      <c r="BU127" s="50">
        <v>4.6296296296296294E-2</v>
      </c>
      <c r="BV127" s="50">
        <v>0.16666666666666666</v>
      </c>
      <c r="BW127" s="50">
        <v>4.6296296296296294E-2</v>
      </c>
      <c r="BX127" s="50">
        <v>0.1111111111111111</v>
      </c>
      <c r="BY127" s="58">
        <v>0.90757121103705141</v>
      </c>
      <c r="BZ127" s="58">
        <v>0.4537856055185257</v>
      </c>
      <c r="CA127" s="2">
        <v>3</v>
      </c>
      <c r="CB127" s="33" t="s">
        <v>121</v>
      </c>
      <c r="CC127" s="2">
        <f t="shared" si="53"/>
        <v>1.0857142857142859</v>
      </c>
      <c r="CD127" s="2">
        <f t="shared" si="54"/>
        <v>2</v>
      </c>
      <c r="CE127" s="2">
        <f t="shared" si="55"/>
        <v>0.86274509803921562</v>
      </c>
      <c r="CF127" s="2">
        <f t="shared" si="56"/>
        <v>0.63492063492063489</v>
      </c>
      <c r="CG127" s="2">
        <f t="shared" si="57"/>
        <v>0.70370370370370372</v>
      </c>
      <c r="CH127" s="2">
        <f t="shared" si="58"/>
        <v>1.1666666666666667</v>
      </c>
    </row>
    <row r="128" spans="1:86" x14ac:dyDescent="0.25">
      <c r="A128" s="41" t="s">
        <v>119</v>
      </c>
      <c r="B128" s="41"/>
      <c r="C128" s="42" t="s">
        <v>120</v>
      </c>
      <c r="D128" s="51">
        <v>4</v>
      </c>
      <c r="E128" s="52">
        <v>101</v>
      </c>
      <c r="F128" s="52">
        <v>103</v>
      </c>
      <c r="G128" s="52">
        <v>7</v>
      </c>
      <c r="H128" s="52">
        <v>19</v>
      </c>
      <c r="I128" s="52">
        <v>21</v>
      </c>
      <c r="J128" s="52">
        <v>28</v>
      </c>
      <c r="K128" s="52">
        <v>31</v>
      </c>
      <c r="L128" s="52">
        <v>39</v>
      </c>
      <c r="M128" s="52">
        <v>37</v>
      </c>
      <c r="N128" s="52">
        <v>25</v>
      </c>
      <c r="O128" s="52">
        <v>19</v>
      </c>
      <c r="P128" s="52">
        <v>11</v>
      </c>
      <c r="Q128" s="52">
        <v>43</v>
      </c>
      <c r="R128" s="52">
        <v>47</v>
      </c>
      <c r="S128" s="52">
        <v>39</v>
      </c>
      <c r="T128" s="52">
        <v>61</v>
      </c>
      <c r="U128" s="52">
        <v>3</v>
      </c>
      <c r="V128" s="52">
        <v>82</v>
      </c>
      <c r="W128" s="52">
        <v>32</v>
      </c>
      <c r="X128" s="52">
        <v>6.5</v>
      </c>
      <c r="Y128" s="53">
        <v>9</v>
      </c>
      <c r="Z128" s="53">
        <v>3</v>
      </c>
      <c r="AA128" s="53">
        <v>24</v>
      </c>
      <c r="AB128" s="53">
        <v>29</v>
      </c>
      <c r="AC128" s="53">
        <v>35</v>
      </c>
      <c r="AD128" s="53">
        <v>45</v>
      </c>
      <c r="AE128" s="53">
        <v>18</v>
      </c>
      <c r="AF128" s="54">
        <v>80</v>
      </c>
      <c r="AG128" s="54">
        <v>5</v>
      </c>
      <c r="AH128" s="54">
        <v>15</v>
      </c>
      <c r="AI128" s="54">
        <v>4</v>
      </c>
      <c r="AJ128" s="54">
        <v>20</v>
      </c>
      <c r="AK128" s="54">
        <v>4</v>
      </c>
      <c r="AL128" s="54">
        <v>16</v>
      </c>
      <c r="AM128" s="55">
        <v>56</v>
      </c>
      <c r="AN128" s="6">
        <v>23</v>
      </c>
      <c r="AO128" s="56">
        <f>RADIANS(56)</f>
        <v>0.97738438111682457</v>
      </c>
      <c r="AP128" s="56">
        <f>RADIANS(23)</f>
        <v>0.4014257279586958</v>
      </c>
      <c r="AQ128" s="57"/>
      <c r="AR128" s="50">
        <v>1.0198019801980198</v>
      </c>
      <c r="AS128" s="50">
        <v>6.9306930693069313E-2</v>
      </c>
      <c r="AT128" s="50">
        <v>0.18811881188118812</v>
      </c>
      <c r="AU128" s="50">
        <v>0.20792079207920791</v>
      </c>
      <c r="AV128" s="50">
        <v>0.27722772277227725</v>
      </c>
      <c r="AW128" s="50">
        <v>0.30693069306930693</v>
      </c>
      <c r="AX128" s="50">
        <v>0.38613861386138615</v>
      </c>
      <c r="AY128" s="50">
        <v>0.36633663366336633</v>
      </c>
      <c r="AZ128" s="50">
        <v>0.24752475247524752</v>
      </c>
      <c r="BA128" s="50">
        <v>0.18811881188118812</v>
      </c>
      <c r="BB128" s="50">
        <v>0.10891089108910891</v>
      </c>
      <c r="BC128" s="50">
        <v>0.42574257425742573</v>
      </c>
      <c r="BD128" s="50">
        <v>0.46534653465346537</v>
      </c>
      <c r="BE128" s="50">
        <v>0.38613861386138615</v>
      </c>
      <c r="BF128" s="50">
        <v>0.60396039603960394</v>
      </c>
      <c r="BG128" s="50">
        <v>2.9702970297029702E-2</v>
      </c>
      <c r="BH128" s="50">
        <v>0.81188118811881194</v>
      </c>
      <c r="BI128" s="50">
        <v>0.31683168316831684</v>
      </c>
      <c r="BJ128" s="50">
        <v>6.4356435643564358E-2</v>
      </c>
      <c r="BK128" s="50">
        <v>8.9108910891089105E-2</v>
      </c>
      <c r="BL128" s="50">
        <v>2.9702970297029702E-2</v>
      </c>
      <c r="BM128" s="50">
        <v>0.23762376237623761</v>
      </c>
      <c r="BN128" s="50">
        <v>0.28712871287128711</v>
      </c>
      <c r="BO128" s="50">
        <v>0.34653465346534651</v>
      </c>
      <c r="BP128" s="50">
        <v>0.44554455445544555</v>
      </c>
      <c r="BQ128" s="50">
        <v>0.17821782178217821</v>
      </c>
      <c r="BR128" s="50">
        <v>0.79207920792079212</v>
      </c>
      <c r="BS128" s="50">
        <v>4.9504950495049507E-2</v>
      </c>
      <c r="BT128" s="50">
        <v>0.14851485148514851</v>
      </c>
      <c r="BU128" s="50">
        <v>3.9603960396039604E-2</v>
      </c>
      <c r="BV128" s="50">
        <v>0.19801980198019803</v>
      </c>
      <c r="BW128" s="50">
        <v>3.9603960396039604E-2</v>
      </c>
      <c r="BX128" s="50">
        <v>0.15841584158415842</v>
      </c>
      <c r="BY128" s="58">
        <v>0.97738438111682457</v>
      </c>
      <c r="BZ128" s="58">
        <v>0.4014257279586958</v>
      </c>
      <c r="CA128" s="2">
        <v>4</v>
      </c>
      <c r="CB128" s="33" t="s">
        <v>121</v>
      </c>
      <c r="CC128" s="2">
        <f t="shared" si="53"/>
        <v>1.2068965517241379</v>
      </c>
      <c r="CD128" s="2">
        <f t="shared" si="54"/>
        <v>1.9444444444444444</v>
      </c>
      <c r="CE128" s="2">
        <f t="shared" si="55"/>
        <v>0.91489361702127647</v>
      </c>
      <c r="CF128" s="2">
        <f t="shared" si="56"/>
        <v>0.63934426229508201</v>
      </c>
      <c r="CG128" s="2">
        <f t="shared" si="57"/>
        <v>0.7722772277227723</v>
      </c>
      <c r="CH128" s="2">
        <f t="shared" si="58"/>
        <v>1.2079207920792079</v>
      </c>
    </row>
    <row r="129" spans="1:86" x14ac:dyDescent="0.25">
      <c r="A129" s="41" t="s">
        <v>119</v>
      </c>
      <c r="B129" s="41"/>
      <c r="C129" s="42" t="s">
        <v>120</v>
      </c>
      <c r="D129" s="51">
        <v>5</v>
      </c>
      <c r="E129" s="52">
        <v>69</v>
      </c>
      <c r="F129" s="52">
        <v>70</v>
      </c>
      <c r="G129" s="52">
        <v>6</v>
      </c>
      <c r="H129" s="52">
        <v>12.5</v>
      </c>
      <c r="I129" s="52">
        <v>14</v>
      </c>
      <c r="J129" s="52">
        <v>19</v>
      </c>
      <c r="K129" s="52">
        <v>21</v>
      </c>
      <c r="L129" s="52">
        <v>24</v>
      </c>
      <c r="M129" s="52">
        <v>24</v>
      </c>
      <c r="N129" s="52">
        <v>14</v>
      </c>
      <c r="O129" s="52">
        <v>9</v>
      </c>
      <c r="P129" s="52">
        <v>7</v>
      </c>
      <c r="Q129" s="52">
        <v>27</v>
      </c>
      <c r="R129" s="52">
        <v>35</v>
      </c>
      <c r="S129" s="52">
        <v>25</v>
      </c>
      <c r="T129" s="52">
        <v>43</v>
      </c>
      <c r="U129" s="52">
        <v>2</v>
      </c>
      <c r="V129" s="52">
        <v>47</v>
      </c>
      <c r="W129" s="52">
        <v>20</v>
      </c>
      <c r="X129" s="52">
        <v>5</v>
      </c>
      <c r="Y129" s="53">
        <v>6</v>
      </c>
      <c r="Z129" s="53">
        <v>1.5</v>
      </c>
      <c r="AA129" s="53">
        <v>13</v>
      </c>
      <c r="AB129" s="53">
        <v>22</v>
      </c>
      <c r="AC129" s="53">
        <v>26</v>
      </c>
      <c r="AD129" s="53">
        <v>32</v>
      </c>
      <c r="AE129" s="53">
        <v>12</v>
      </c>
      <c r="AF129" s="54">
        <v>50</v>
      </c>
      <c r="AG129" s="54">
        <v>4</v>
      </c>
      <c r="AH129" s="54">
        <v>8</v>
      </c>
      <c r="AI129" s="54">
        <v>4</v>
      </c>
      <c r="AJ129" s="54">
        <v>10</v>
      </c>
      <c r="AK129" s="54">
        <v>4</v>
      </c>
      <c r="AL129" s="54">
        <v>11</v>
      </c>
      <c r="AM129" s="55">
        <v>59</v>
      </c>
      <c r="AN129" s="6">
        <v>10</v>
      </c>
      <c r="AO129" s="56">
        <f>RADIANS(59)</f>
        <v>1.0297442586766545</v>
      </c>
      <c r="AP129" s="56">
        <f>RADIANS(10)</f>
        <v>0.17453292519943295</v>
      </c>
      <c r="AQ129" s="57"/>
      <c r="AR129" s="50">
        <v>1.0144927536231885</v>
      </c>
      <c r="AS129" s="50">
        <v>8.6956521739130432E-2</v>
      </c>
      <c r="AT129" s="50">
        <v>0.18115942028985507</v>
      </c>
      <c r="AU129" s="50">
        <v>0.20289855072463769</v>
      </c>
      <c r="AV129" s="50">
        <v>0.27536231884057971</v>
      </c>
      <c r="AW129" s="50">
        <v>0.30434782608695654</v>
      </c>
      <c r="AX129" s="50">
        <v>0.34782608695652173</v>
      </c>
      <c r="AY129" s="50">
        <v>0.34782608695652173</v>
      </c>
      <c r="AZ129" s="50">
        <v>0.20289855072463769</v>
      </c>
      <c r="BA129" s="50">
        <v>0.13043478260869565</v>
      </c>
      <c r="BB129" s="50">
        <v>0.10144927536231885</v>
      </c>
      <c r="BC129" s="50">
        <v>0.39130434782608697</v>
      </c>
      <c r="BD129" s="50">
        <v>0.50724637681159424</v>
      </c>
      <c r="BE129" s="50">
        <v>0.36231884057971014</v>
      </c>
      <c r="BF129" s="50">
        <v>0.62318840579710144</v>
      </c>
      <c r="BG129" s="50">
        <v>2.8985507246376812E-2</v>
      </c>
      <c r="BH129" s="50">
        <v>0.6811594202898551</v>
      </c>
      <c r="BI129" s="50">
        <v>0.28985507246376813</v>
      </c>
      <c r="BJ129" s="50">
        <v>7.2463768115942032E-2</v>
      </c>
      <c r="BK129" s="50">
        <v>8.6956521739130432E-2</v>
      </c>
      <c r="BL129" s="50">
        <v>2.1739130434782608E-2</v>
      </c>
      <c r="BM129" s="50">
        <v>0.18840579710144928</v>
      </c>
      <c r="BN129" s="50">
        <v>0.3188405797101449</v>
      </c>
      <c r="BO129" s="50">
        <v>0.37681159420289856</v>
      </c>
      <c r="BP129" s="50">
        <v>0.46376811594202899</v>
      </c>
      <c r="BQ129" s="50">
        <v>0.17391304347826086</v>
      </c>
      <c r="BR129" s="50">
        <v>0.72463768115942029</v>
      </c>
      <c r="BS129" s="50">
        <v>5.7971014492753624E-2</v>
      </c>
      <c r="BT129" s="50">
        <v>0.11594202898550725</v>
      </c>
      <c r="BU129" s="50">
        <v>5.7971014492753624E-2</v>
      </c>
      <c r="BV129" s="50">
        <v>0.14492753623188406</v>
      </c>
      <c r="BW129" s="50">
        <v>5.7971014492753624E-2</v>
      </c>
      <c r="BX129" s="50">
        <v>0.15942028985507245</v>
      </c>
      <c r="BY129" s="58">
        <v>1.0297442586766545</v>
      </c>
      <c r="BZ129" s="58">
        <v>0.17453292519943295</v>
      </c>
      <c r="CA129" s="2">
        <v>5</v>
      </c>
      <c r="CB129" s="33" t="s">
        <v>121</v>
      </c>
      <c r="CC129" s="2">
        <f t="shared" si="53"/>
        <v>1.1818181818181819</v>
      </c>
      <c r="CD129" s="2">
        <f t="shared" si="54"/>
        <v>2.166666666666667</v>
      </c>
      <c r="CE129" s="2">
        <f t="shared" si="55"/>
        <v>0.77142857142857146</v>
      </c>
      <c r="CF129" s="2">
        <f t="shared" si="56"/>
        <v>0.58139534883720934</v>
      </c>
      <c r="CG129" s="2">
        <f t="shared" si="57"/>
        <v>0.69565217391304346</v>
      </c>
      <c r="CH129" s="2">
        <f t="shared" si="58"/>
        <v>1.2463768115942029</v>
      </c>
    </row>
    <row r="130" spans="1:86" x14ac:dyDescent="0.25">
      <c r="A130" s="41" t="s">
        <v>119</v>
      </c>
      <c r="B130" s="41"/>
      <c r="C130" s="42" t="s">
        <v>120</v>
      </c>
      <c r="D130" s="51">
        <v>6</v>
      </c>
      <c r="E130" s="52">
        <v>100</v>
      </c>
      <c r="F130" s="52">
        <v>102</v>
      </c>
      <c r="G130" s="52">
        <v>5</v>
      </c>
      <c r="H130" s="52">
        <v>18</v>
      </c>
      <c r="I130" s="52">
        <v>21</v>
      </c>
      <c r="J130" s="52">
        <v>27</v>
      </c>
      <c r="K130" s="52">
        <v>35</v>
      </c>
      <c r="L130" s="52">
        <v>35</v>
      </c>
      <c r="M130" s="52">
        <v>39</v>
      </c>
      <c r="N130" s="52">
        <v>24</v>
      </c>
      <c r="O130" s="52">
        <v>20</v>
      </c>
      <c r="P130" s="52">
        <v>12</v>
      </c>
      <c r="Q130" s="52">
        <v>39</v>
      </c>
      <c r="R130" s="52">
        <v>54</v>
      </c>
      <c r="S130" s="52">
        <v>38</v>
      </c>
      <c r="T130" s="52">
        <v>62</v>
      </c>
      <c r="U130" s="52">
        <v>8</v>
      </c>
      <c r="V130" s="52">
        <v>72</v>
      </c>
      <c r="W130" s="52">
        <v>20</v>
      </c>
      <c r="X130" s="52">
        <v>4.5</v>
      </c>
      <c r="Y130" s="53">
        <v>8</v>
      </c>
      <c r="Z130" s="53">
        <v>2</v>
      </c>
      <c r="AA130" s="53">
        <v>19</v>
      </c>
      <c r="AB130" s="53">
        <v>37</v>
      </c>
      <c r="AC130" s="53">
        <v>42</v>
      </c>
      <c r="AD130" s="53">
        <v>52</v>
      </c>
      <c r="AE130" s="53">
        <v>19</v>
      </c>
      <c r="AF130" s="54">
        <v>80</v>
      </c>
      <c r="AG130" s="54">
        <v>5.5</v>
      </c>
      <c r="AH130" s="54">
        <v>16</v>
      </c>
      <c r="AI130" s="54">
        <v>5</v>
      </c>
      <c r="AJ130" s="54">
        <v>17</v>
      </c>
      <c r="AK130" s="54">
        <v>5.5</v>
      </c>
      <c r="AL130" s="54">
        <v>13</v>
      </c>
      <c r="AM130" s="55">
        <v>50</v>
      </c>
      <c r="AN130" s="6">
        <v>26</v>
      </c>
      <c r="AO130" s="56">
        <f>RADIANS(50)</f>
        <v>0.87266462599716477</v>
      </c>
      <c r="AP130" s="56">
        <f>RADIANS(26)</f>
        <v>0.4537856055185257</v>
      </c>
      <c r="AQ130" s="57"/>
      <c r="AR130" s="50">
        <v>1.02</v>
      </c>
      <c r="AS130" s="50">
        <v>0.05</v>
      </c>
      <c r="AT130" s="50">
        <v>0.18</v>
      </c>
      <c r="AU130" s="50">
        <v>0.21</v>
      </c>
      <c r="AV130" s="50">
        <v>0.27</v>
      </c>
      <c r="AW130" s="50">
        <v>0.35</v>
      </c>
      <c r="AX130" s="50">
        <v>0.35</v>
      </c>
      <c r="AY130" s="50">
        <v>0.39</v>
      </c>
      <c r="AZ130" s="50">
        <v>0.24</v>
      </c>
      <c r="BA130" s="50">
        <v>0.2</v>
      </c>
      <c r="BB130" s="50">
        <v>0.12</v>
      </c>
      <c r="BC130" s="50">
        <v>0.39</v>
      </c>
      <c r="BD130" s="50">
        <v>0.54</v>
      </c>
      <c r="BE130" s="50">
        <v>0.38</v>
      </c>
      <c r="BF130" s="50">
        <v>0.62</v>
      </c>
      <c r="BG130" s="50">
        <v>0.08</v>
      </c>
      <c r="BH130" s="50">
        <v>0.72</v>
      </c>
      <c r="BI130" s="50">
        <v>0.2</v>
      </c>
      <c r="BJ130" s="50">
        <v>4.4999999999999998E-2</v>
      </c>
      <c r="BK130" s="50">
        <v>0.08</v>
      </c>
      <c r="BL130" s="50">
        <v>0.02</v>
      </c>
      <c r="BM130" s="50">
        <v>0.19</v>
      </c>
      <c r="BN130" s="50">
        <v>0.37</v>
      </c>
      <c r="BO130" s="50">
        <v>0.42</v>
      </c>
      <c r="BP130" s="50">
        <v>0.52</v>
      </c>
      <c r="BQ130" s="50">
        <v>0.19</v>
      </c>
      <c r="BR130" s="50">
        <v>0.8</v>
      </c>
      <c r="BS130" s="50">
        <v>5.5E-2</v>
      </c>
      <c r="BT130" s="50">
        <v>0.16</v>
      </c>
      <c r="BU130" s="50">
        <v>0.05</v>
      </c>
      <c r="BV130" s="50">
        <v>0.17</v>
      </c>
      <c r="BW130" s="50">
        <v>5.5E-2</v>
      </c>
      <c r="BX130" s="50">
        <v>0.13</v>
      </c>
      <c r="BY130" s="58">
        <v>0.87266462599716477</v>
      </c>
      <c r="BZ130" s="58">
        <v>0.4537856055185257</v>
      </c>
      <c r="CA130" s="2">
        <v>6</v>
      </c>
      <c r="CB130" s="33" t="s">
        <v>121</v>
      </c>
      <c r="CC130" s="2">
        <f t="shared" si="53"/>
        <v>1.1351351351351351</v>
      </c>
      <c r="CD130" s="2">
        <f t="shared" si="54"/>
        <v>2.2105263157894735</v>
      </c>
      <c r="CE130" s="2">
        <f t="shared" si="55"/>
        <v>0.72222222222222221</v>
      </c>
      <c r="CF130" s="2">
        <f t="shared" si="56"/>
        <v>0.61290322580645162</v>
      </c>
      <c r="CG130" s="2">
        <f t="shared" si="57"/>
        <v>0.7</v>
      </c>
      <c r="CH130" s="2">
        <f t="shared" si="58"/>
        <v>1.24</v>
      </c>
    </row>
    <row r="131" spans="1:86" x14ac:dyDescent="0.25">
      <c r="A131" s="41" t="s">
        <v>119</v>
      </c>
      <c r="B131" s="41"/>
      <c r="C131" s="42" t="s">
        <v>120</v>
      </c>
      <c r="D131" s="51">
        <v>7</v>
      </c>
      <c r="E131" s="52">
        <v>68</v>
      </c>
      <c r="F131" s="52">
        <v>69</v>
      </c>
      <c r="G131" s="52">
        <v>5</v>
      </c>
      <c r="H131" s="52">
        <v>11</v>
      </c>
      <c r="I131" s="52">
        <v>12</v>
      </c>
      <c r="J131" s="52">
        <v>15</v>
      </c>
      <c r="K131" s="52">
        <v>19</v>
      </c>
      <c r="L131" s="52">
        <v>25</v>
      </c>
      <c r="M131" s="52">
        <v>26</v>
      </c>
      <c r="N131" s="52">
        <v>16</v>
      </c>
      <c r="O131" s="52">
        <v>12</v>
      </c>
      <c r="P131" s="52">
        <v>6</v>
      </c>
      <c r="Q131" s="52">
        <v>37</v>
      </c>
      <c r="R131" s="52">
        <v>30</v>
      </c>
      <c r="S131" s="52">
        <v>25</v>
      </c>
      <c r="T131" s="52">
        <v>38</v>
      </c>
      <c r="U131" s="52">
        <v>3.5</v>
      </c>
      <c r="V131" s="52">
        <v>51</v>
      </c>
      <c r="W131" s="52">
        <v>14</v>
      </c>
      <c r="X131" s="52">
        <v>4</v>
      </c>
      <c r="Y131" s="53">
        <v>7</v>
      </c>
      <c r="Z131" s="53">
        <v>1</v>
      </c>
      <c r="AA131" s="53">
        <v>10.5</v>
      </c>
      <c r="AB131" s="53">
        <v>14</v>
      </c>
      <c r="AC131" s="53">
        <v>18</v>
      </c>
      <c r="AD131" s="53">
        <v>25</v>
      </c>
      <c r="AE131" s="53">
        <v>11</v>
      </c>
      <c r="AF131" s="54">
        <v>35</v>
      </c>
      <c r="AG131" s="54">
        <v>4</v>
      </c>
      <c r="AH131" s="54">
        <v>5</v>
      </c>
      <c r="AI131" s="54">
        <v>3.5</v>
      </c>
      <c r="AJ131" s="54">
        <v>5</v>
      </c>
      <c r="AK131" s="54">
        <v>3</v>
      </c>
      <c r="AL131" s="54">
        <v>4</v>
      </c>
      <c r="AM131" s="55">
        <v>56</v>
      </c>
      <c r="AN131" s="6">
        <v>14</v>
      </c>
      <c r="AO131" s="56">
        <f>RADIANS(56)</f>
        <v>0.97738438111682457</v>
      </c>
      <c r="AP131" s="56">
        <f>RADIANS(14)</f>
        <v>0.24434609527920614</v>
      </c>
      <c r="AQ131" s="57"/>
      <c r="AR131" s="50">
        <v>1.0147058823529411</v>
      </c>
      <c r="AS131" s="50">
        <v>7.3529411764705885E-2</v>
      </c>
      <c r="AT131" s="50">
        <v>0.16176470588235295</v>
      </c>
      <c r="AU131" s="50">
        <v>0.17647058823529413</v>
      </c>
      <c r="AV131" s="50">
        <v>0.22058823529411764</v>
      </c>
      <c r="AW131" s="50">
        <v>0.27941176470588236</v>
      </c>
      <c r="AX131" s="50">
        <v>0.36764705882352944</v>
      </c>
      <c r="AY131" s="50">
        <v>0.38235294117647056</v>
      </c>
      <c r="AZ131" s="50">
        <v>0.23529411764705882</v>
      </c>
      <c r="BA131" s="50">
        <v>0.17647058823529413</v>
      </c>
      <c r="BB131" s="50">
        <v>8.8235294117647065E-2</v>
      </c>
      <c r="BC131" s="50">
        <v>0.54411764705882348</v>
      </c>
      <c r="BD131" s="50">
        <v>0.44117647058823528</v>
      </c>
      <c r="BE131" s="50">
        <v>0.36764705882352944</v>
      </c>
      <c r="BF131" s="50">
        <v>0.55882352941176472</v>
      </c>
      <c r="BG131" s="50">
        <v>5.1470588235294115E-2</v>
      </c>
      <c r="BH131" s="50">
        <v>0.75</v>
      </c>
      <c r="BI131" s="50">
        <v>0.20588235294117646</v>
      </c>
      <c r="BJ131" s="50">
        <v>5.8823529411764705E-2</v>
      </c>
      <c r="BK131" s="50">
        <v>0.10294117647058823</v>
      </c>
      <c r="BL131" s="50">
        <v>1.4705882352941176E-2</v>
      </c>
      <c r="BM131" s="50">
        <v>0.15441176470588236</v>
      </c>
      <c r="BN131" s="50">
        <v>0.20588235294117646</v>
      </c>
      <c r="BO131" s="50">
        <v>0.26470588235294118</v>
      </c>
      <c r="BP131" s="50">
        <v>0.36764705882352944</v>
      </c>
      <c r="BQ131" s="50">
        <v>0.16176470588235295</v>
      </c>
      <c r="BR131" s="50">
        <v>0.51470588235294112</v>
      </c>
      <c r="BS131" s="50">
        <v>5.8823529411764705E-2</v>
      </c>
      <c r="BT131" s="50">
        <v>7.3529411764705885E-2</v>
      </c>
      <c r="BU131" s="50">
        <v>5.1470588235294115E-2</v>
      </c>
      <c r="BV131" s="50">
        <v>7.3529411764705885E-2</v>
      </c>
      <c r="BW131" s="50">
        <v>4.4117647058823532E-2</v>
      </c>
      <c r="BX131" s="50">
        <v>5.8823529411764705E-2</v>
      </c>
      <c r="BY131" s="58">
        <v>0.97738438111682457</v>
      </c>
      <c r="BZ131" s="58">
        <v>0.24434609527920614</v>
      </c>
      <c r="CA131" s="2">
        <v>7</v>
      </c>
      <c r="CB131" s="33" t="s">
        <v>121</v>
      </c>
      <c r="CC131" s="2">
        <f t="shared" si="53"/>
        <v>1.2857142857142858</v>
      </c>
      <c r="CD131" s="2">
        <f t="shared" si="54"/>
        <v>1.6363636363636362</v>
      </c>
      <c r="CE131" s="2">
        <f t="shared" si="55"/>
        <v>1.2333333333333332</v>
      </c>
      <c r="CF131" s="2">
        <f t="shared" si="56"/>
        <v>0.65789473684210531</v>
      </c>
      <c r="CG131" s="2">
        <f t="shared" si="57"/>
        <v>0.73529411764705888</v>
      </c>
      <c r="CH131" s="2">
        <f t="shared" si="58"/>
        <v>1.1176470588235294</v>
      </c>
    </row>
    <row r="132" spans="1:86" x14ac:dyDescent="0.25">
      <c r="A132" s="41" t="s">
        <v>119</v>
      </c>
      <c r="B132" s="41"/>
      <c r="C132" s="42" t="s">
        <v>120</v>
      </c>
      <c r="D132" s="51">
        <v>8</v>
      </c>
      <c r="E132" s="52">
        <v>69</v>
      </c>
      <c r="F132" s="52">
        <v>70</v>
      </c>
      <c r="G132" s="52">
        <v>5</v>
      </c>
      <c r="H132" s="52">
        <v>13</v>
      </c>
      <c r="I132" s="52">
        <v>15</v>
      </c>
      <c r="J132" s="52">
        <v>22</v>
      </c>
      <c r="K132" s="52">
        <v>25</v>
      </c>
      <c r="L132" s="52">
        <v>26</v>
      </c>
      <c r="M132" s="52">
        <v>27</v>
      </c>
      <c r="N132" s="52">
        <v>17</v>
      </c>
      <c r="O132" s="52">
        <v>14</v>
      </c>
      <c r="P132" s="52">
        <v>9</v>
      </c>
      <c r="Q132" s="52">
        <v>30</v>
      </c>
      <c r="R132" s="52">
        <v>35</v>
      </c>
      <c r="S132" s="52">
        <v>28</v>
      </c>
      <c r="T132" s="52">
        <v>44.5</v>
      </c>
      <c r="U132" s="52">
        <v>3</v>
      </c>
      <c r="V132" s="52">
        <v>50</v>
      </c>
      <c r="W132" s="52">
        <v>18</v>
      </c>
      <c r="X132" s="52">
        <v>5</v>
      </c>
      <c r="Y132" s="53">
        <v>6</v>
      </c>
      <c r="Z132" s="53">
        <v>2</v>
      </c>
      <c r="AA132" s="53">
        <v>12.5</v>
      </c>
      <c r="AB132" s="53">
        <v>14</v>
      </c>
      <c r="AC132" s="53">
        <v>28</v>
      </c>
      <c r="AD132" s="53">
        <v>34</v>
      </c>
      <c r="AE132" s="53">
        <v>11</v>
      </c>
      <c r="AF132" s="54">
        <v>55</v>
      </c>
      <c r="AG132" s="54">
        <v>4</v>
      </c>
      <c r="AH132" s="54">
        <v>18</v>
      </c>
      <c r="AI132" s="54">
        <v>4</v>
      </c>
      <c r="AJ132" s="54">
        <v>12</v>
      </c>
      <c r="AK132" s="54">
        <v>4</v>
      </c>
      <c r="AL132" s="54">
        <v>10</v>
      </c>
      <c r="AM132" s="55">
        <v>60</v>
      </c>
      <c r="AN132" s="6">
        <v>13</v>
      </c>
      <c r="AO132" s="56">
        <f>RADIANS(60)</f>
        <v>1.0471975511965976</v>
      </c>
      <c r="AP132" s="56">
        <f>RADIANS(13)</f>
        <v>0.22689280275926285</v>
      </c>
      <c r="AQ132" s="57"/>
      <c r="AR132" s="50">
        <v>1.0144927536231885</v>
      </c>
      <c r="AS132" s="50">
        <v>7.2463768115942032E-2</v>
      </c>
      <c r="AT132" s="50">
        <v>0.18840579710144928</v>
      </c>
      <c r="AU132" s="50">
        <v>0.21739130434782608</v>
      </c>
      <c r="AV132" s="50">
        <v>0.3188405797101449</v>
      </c>
      <c r="AW132" s="50">
        <v>0.36231884057971014</v>
      </c>
      <c r="AX132" s="50">
        <v>0.37681159420289856</v>
      </c>
      <c r="AY132" s="50">
        <v>0.39130434782608697</v>
      </c>
      <c r="AZ132" s="50">
        <v>0.24637681159420291</v>
      </c>
      <c r="BA132" s="50">
        <v>0.20289855072463769</v>
      </c>
      <c r="BB132" s="50">
        <v>0.13043478260869565</v>
      </c>
      <c r="BC132" s="50">
        <v>0.43478260869565216</v>
      </c>
      <c r="BD132" s="50">
        <v>0.50724637681159424</v>
      </c>
      <c r="BE132" s="50">
        <v>0.40579710144927539</v>
      </c>
      <c r="BF132" s="50">
        <v>0.64492753623188404</v>
      </c>
      <c r="BG132" s="50">
        <v>4.3478260869565216E-2</v>
      </c>
      <c r="BH132" s="50">
        <v>0.72463768115942029</v>
      </c>
      <c r="BI132" s="50">
        <v>0.2608695652173913</v>
      </c>
      <c r="BJ132" s="50">
        <v>7.2463768115942032E-2</v>
      </c>
      <c r="BK132" s="50">
        <v>8.6956521739130432E-2</v>
      </c>
      <c r="BL132" s="50">
        <v>2.8985507246376812E-2</v>
      </c>
      <c r="BM132" s="50">
        <v>0.18115942028985507</v>
      </c>
      <c r="BN132" s="50">
        <v>0.20289855072463769</v>
      </c>
      <c r="BO132" s="50">
        <v>0.40579710144927539</v>
      </c>
      <c r="BP132" s="50">
        <v>0.49275362318840582</v>
      </c>
      <c r="BQ132" s="50">
        <v>0.15942028985507245</v>
      </c>
      <c r="BR132" s="50">
        <v>0.79710144927536231</v>
      </c>
      <c r="BS132" s="50">
        <v>5.7971014492753624E-2</v>
      </c>
      <c r="BT132" s="50">
        <v>0.2608695652173913</v>
      </c>
      <c r="BU132" s="50">
        <v>5.7971014492753624E-2</v>
      </c>
      <c r="BV132" s="50">
        <v>0.17391304347826086</v>
      </c>
      <c r="BW132" s="50">
        <v>5.7971014492753624E-2</v>
      </c>
      <c r="BX132" s="50">
        <v>0.14492753623188406</v>
      </c>
      <c r="BY132" s="58">
        <v>0.85521133347722145</v>
      </c>
      <c r="BZ132" s="58">
        <v>0.22689280275926285</v>
      </c>
      <c r="CA132" s="2">
        <v>8</v>
      </c>
      <c r="CB132" s="33" t="s">
        <v>121</v>
      </c>
      <c r="CC132" s="2">
        <f t="shared" si="53"/>
        <v>2</v>
      </c>
      <c r="CD132" s="2">
        <f t="shared" si="54"/>
        <v>2.5454545454545459</v>
      </c>
      <c r="CE132" s="2">
        <f t="shared" si="55"/>
        <v>0.8571428571428571</v>
      </c>
      <c r="CF132" s="2">
        <f t="shared" si="56"/>
        <v>0.62921348314606751</v>
      </c>
      <c r="CG132" s="2">
        <f t="shared" si="57"/>
        <v>0.75362318840579712</v>
      </c>
      <c r="CH132" s="2">
        <f t="shared" si="58"/>
        <v>1.2898550724637681</v>
      </c>
    </row>
    <row r="133" spans="1:86" x14ac:dyDescent="0.25">
      <c r="A133" s="41" t="s">
        <v>119</v>
      </c>
      <c r="B133" s="41"/>
      <c r="C133" s="42" t="s">
        <v>120</v>
      </c>
      <c r="D133" s="51">
        <v>9</v>
      </c>
      <c r="E133" s="52">
        <v>97</v>
      </c>
      <c r="F133" s="52">
        <v>100</v>
      </c>
      <c r="G133" s="52">
        <v>11</v>
      </c>
      <c r="H133" s="52">
        <v>19</v>
      </c>
      <c r="I133" s="52">
        <v>21</v>
      </c>
      <c r="J133" s="52">
        <v>27</v>
      </c>
      <c r="K133" s="52">
        <v>31</v>
      </c>
      <c r="L133" s="52">
        <v>35</v>
      </c>
      <c r="M133" s="52">
        <v>34</v>
      </c>
      <c r="N133" s="52">
        <v>23</v>
      </c>
      <c r="O133" s="52">
        <v>14</v>
      </c>
      <c r="P133" s="52">
        <v>12</v>
      </c>
      <c r="Q133" s="52">
        <v>37</v>
      </c>
      <c r="R133" s="52">
        <v>47</v>
      </c>
      <c r="S133" s="52">
        <v>37</v>
      </c>
      <c r="T133" s="52">
        <v>56</v>
      </c>
      <c r="U133" s="52">
        <v>4</v>
      </c>
      <c r="V133" s="52">
        <v>72</v>
      </c>
      <c r="W133" s="52">
        <v>27</v>
      </c>
      <c r="X133" s="52">
        <v>8</v>
      </c>
      <c r="Y133" s="53">
        <v>8</v>
      </c>
      <c r="Z133" s="53">
        <v>2</v>
      </c>
      <c r="AA133" s="53">
        <v>19</v>
      </c>
      <c r="AB133" s="53">
        <v>21</v>
      </c>
      <c r="AC133" s="53">
        <v>34</v>
      </c>
      <c r="AD133" s="53">
        <v>42</v>
      </c>
      <c r="AE133" s="53">
        <v>21</v>
      </c>
      <c r="AF133" s="54">
        <v>60</v>
      </c>
      <c r="AG133" s="54">
        <v>6</v>
      </c>
      <c r="AH133" s="54">
        <v>15</v>
      </c>
      <c r="AI133" s="54">
        <v>4</v>
      </c>
      <c r="AJ133" s="54">
        <v>16</v>
      </c>
      <c r="AK133" s="54">
        <v>4</v>
      </c>
      <c r="AL133" s="54">
        <v>13</v>
      </c>
      <c r="AM133" s="55">
        <v>51</v>
      </c>
      <c r="AN133" s="6">
        <v>32</v>
      </c>
      <c r="AO133" s="56">
        <f>RADIANS(51)</f>
        <v>0.89011791851710809</v>
      </c>
      <c r="AP133" s="56">
        <f>RADIANS(32)</f>
        <v>0.55850536063818546</v>
      </c>
      <c r="AQ133" s="57"/>
      <c r="AR133" s="50">
        <v>1.0309278350515463</v>
      </c>
      <c r="AS133" s="50">
        <v>0.1134020618556701</v>
      </c>
      <c r="AT133" s="50">
        <v>0.19587628865979381</v>
      </c>
      <c r="AU133" s="50">
        <v>0.21649484536082475</v>
      </c>
      <c r="AV133" s="50">
        <v>0.27835051546391754</v>
      </c>
      <c r="AW133" s="50">
        <v>0.31958762886597936</v>
      </c>
      <c r="AX133" s="50">
        <v>0.36082474226804123</v>
      </c>
      <c r="AY133" s="50">
        <v>0.35051546391752575</v>
      </c>
      <c r="AZ133" s="50">
        <v>0.23711340206185566</v>
      </c>
      <c r="BA133" s="50">
        <v>0.14432989690721648</v>
      </c>
      <c r="BB133" s="50">
        <v>0.12371134020618557</v>
      </c>
      <c r="BC133" s="50">
        <v>0.38144329896907214</v>
      </c>
      <c r="BD133" s="50">
        <v>0.4845360824742268</v>
      </c>
      <c r="BE133" s="50">
        <v>0.38144329896907214</v>
      </c>
      <c r="BF133" s="50">
        <v>0.57731958762886593</v>
      </c>
      <c r="BG133" s="50">
        <v>4.1237113402061855E-2</v>
      </c>
      <c r="BH133" s="50">
        <v>0.74226804123711343</v>
      </c>
      <c r="BI133" s="50">
        <v>0.27835051546391754</v>
      </c>
      <c r="BJ133" s="50">
        <v>8.247422680412371E-2</v>
      </c>
      <c r="BK133" s="50">
        <v>8.247422680412371E-2</v>
      </c>
      <c r="BL133" s="50">
        <v>2.0618556701030927E-2</v>
      </c>
      <c r="BM133" s="50">
        <v>0.19587628865979381</v>
      </c>
      <c r="BN133" s="50">
        <v>0.21649484536082475</v>
      </c>
      <c r="BO133" s="50">
        <v>0.35051546391752575</v>
      </c>
      <c r="BP133" s="50">
        <v>0.4329896907216495</v>
      </c>
      <c r="BQ133" s="50">
        <v>0.21649484536082475</v>
      </c>
      <c r="BR133" s="50">
        <v>0.61855670103092786</v>
      </c>
      <c r="BS133" s="50">
        <v>6.1855670103092786E-2</v>
      </c>
      <c r="BT133" s="50">
        <v>0.15463917525773196</v>
      </c>
      <c r="BU133" s="50">
        <v>4.1237113402061855E-2</v>
      </c>
      <c r="BV133" s="50">
        <v>0.16494845360824742</v>
      </c>
      <c r="BW133" s="50">
        <v>4.1237113402061855E-2</v>
      </c>
      <c r="BX133" s="50">
        <v>0.13402061855670103</v>
      </c>
      <c r="BY133" s="58">
        <v>0.89011791851710809</v>
      </c>
      <c r="BZ133" s="58">
        <v>0.36651914291880922</v>
      </c>
      <c r="CA133" s="2">
        <v>9</v>
      </c>
      <c r="CB133" s="33" t="s">
        <v>121</v>
      </c>
      <c r="CC133" s="2">
        <f t="shared" si="53"/>
        <v>1.6190476190476188</v>
      </c>
      <c r="CD133" s="2">
        <f t="shared" si="54"/>
        <v>1.6190476190476188</v>
      </c>
      <c r="CE133" s="2">
        <f t="shared" si="55"/>
        <v>0.7872340425531914</v>
      </c>
      <c r="CF133" s="2">
        <f t="shared" si="56"/>
        <v>0.6607142857142857</v>
      </c>
      <c r="CG133" s="2">
        <f t="shared" si="57"/>
        <v>0.72164948453608246</v>
      </c>
      <c r="CH133" s="2">
        <f t="shared" si="58"/>
        <v>1.1546391752577319</v>
      </c>
    </row>
    <row r="134" spans="1:86" x14ac:dyDescent="0.25">
      <c r="A134" s="41" t="s">
        <v>119</v>
      </c>
      <c r="B134" s="41"/>
      <c r="C134" s="42" t="s">
        <v>120</v>
      </c>
      <c r="D134" s="43">
        <v>10</v>
      </c>
      <c r="E134" s="44">
        <v>87</v>
      </c>
      <c r="F134" s="44">
        <v>89</v>
      </c>
      <c r="G134" s="44">
        <v>6</v>
      </c>
      <c r="H134" s="44">
        <v>14</v>
      </c>
      <c r="I134" s="44">
        <v>16</v>
      </c>
      <c r="J134" s="44">
        <v>16</v>
      </c>
      <c r="K134" s="44">
        <v>20</v>
      </c>
      <c r="L134" s="44">
        <v>29</v>
      </c>
      <c r="M134" s="44">
        <v>31</v>
      </c>
      <c r="N134" s="44">
        <v>14</v>
      </c>
      <c r="O134" s="44">
        <v>11</v>
      </c>
      <c r="P134" s="44">
        <v>5</v>
      </c>
      <c r="Q134" s="44">
        <v>33</v>
      </c>
      <c r="R134" s="44">
        <v>40</v>
      </c>
      <c r="S134" s="44">
        <v>28</v>
      </c>
      <c r="T134" s="44">
        <v>45</v>
      </c>
      <c r="U134" s="44">
        <v>4</v>
      </c>
      <c r="V134" s="44">
        <v>60</v>
      </c>
      <c r="W134" s="44">
        <v>20</v>
      </c>
      <c r="X134" s="44">
        <v>2</v>
      </c>
      <c r="Y134" s="45">
        <v>6</v>
      </c>
      <c r="Z134" s="45">
        <v>6</v>
      </c>
      <c r="AA134" s="45">
        <v>13</v>
      </c>
      <c r="AB134" s="45">
        <v>27</v>
      </c>
      <c r="AC134" s="45">
        <v>23</v>
      </c>
      <c r="AD134" s="45">
        <v>29</v>
      </c>
      <c r="AE134" s="45">
        <v>14</v>
      </c>
      <c r="AF134" s="46">
        <v>54</v>
      </c>
      <c r="AG134" s="46">
        <v>5</v>
      </c>
      <c r="AH134" s="46">
        <v>9</v>
      </c>
      <c r="AI134" s="46">
        <v>4</v>
      </c>
      <c r="AJ134" s="46">
        <v>8</v>
      </c>
      <c r="AK134" s="46">
        <v>3</v>
      </c>
      <c r="AL134" s="46">
        <v>5</v>
      </c>
      <c r="AM134" s="47">
        <v>48</v>
      </c>
      <c r="AN134" s="22">
        <v>24</v>
      </c>
      <c r="AO134" s="56">
        <f>RADIANS(48)</f>
        <v>0.83775804095727824</v>
      </c>
      <c r="AP134" s="56">
        <f>RADIANS(24)</f>
        <v>0.41887902047863912</v>
      </c>
      <c r="AQ134" s="49" t="s">
        <v>122</v>
      </c>
      <c r="AR134" s="50">
        <v>1.0229885057471264</v>
      </c>
      <c r="AS134" s="50">
        <v>0.68965500000000002</v>
      </c>
      <c r="AT134" s="50">
        <v>0.16091949999999999</v>
      </c>
      <c r="AU134" s="50">
        <v>0.18390799999999999</v>
      </c>
      <c r="AV134" s="50">
        <v>0.18390804597701149</v>
      </c>
      <c r="AW134" s="50">
        <v>0.22988505747126436</v>
      </c>
      <c r="AX134" s="50">
        <v>0.33333333333333331</v>
      </c>
      <c r="AY134" s="50">
        <v>0.35632183908045978</v>
      </c>
      <c r="AZ134" s="50">
        <v>0.16091954022988506</v>
      </c>
      <c r="BA134" s="50">
        <v>0.12643678160919541</v>
      </c>
      <c r="BB134" s="50">
        <v>5.7471264367816091E-2</v>
      </c>
      <c r="BC134" s="50">
        <v>0.37931034482758619</v>
      </c>
      <c r="BD134" s="50">
        <v>0.45977011494252873</v>
      </c>
      <c r="BE134" s="50">
        <v>0.32183908045977011</v>
      </c>
      <c r="BF134" s="50">
        <v>0.51724137931034486</v>
      </c>
      <c r="BG134" s="50">
        <v>4.5977011494252873E-2</v>
      </c>
      <c r="BH134" s="50">
        <v>0.68965517241379315</v>
      </c>
      <c r="BI134" s="50">
        <v>0.22988505747126436</v>
      </c>
      <c r="BJ134" s="50">
        <v>2.2988505747126436E-2</v>
      </c>
      <c r="BK134" s="50">
        <v>6.8965517241379309E-2</v>
      </c>
      <c r="BL134" s="50">
        <v>6.8965517241379309E-2</v>
      </c>
      <c r="BM134" s="50">
        <v>0.14942528735632185</v>
      </c>
      <c r="BN134" s="50">
        <v>0.31034482758620691</v>
      </c>
      <c r="BO134" s="50">
        <v>0.26436781609195403</v>
      </c>
      <c r="BP134" s="50">
        <v>0.33333333333333331</v>
      </c>
      <c r="BQ134" s="50">
        <v>0.16091954022988506</v>
      </c>
      <c r="BR134" s="50">
        <v>0.62068965517241381</v>
      </c>
      <c r="BS134" s="50">
        <v>5.7471264367816091E-2</v>
      </c>
      <c r="BT134" s="50">
        <v>0.10344827586206896</v>
      </c>
      <c r="BU134" s="50">
        <v>4.5977011494252873E-2</v>
      </c>
      <c r="BV134" s="50">
        <v>9.1954022988505746E-2</v>
      </c>
      <c r="BW134" s="50">
        <v>3.4482758620689655E-2</v>
      </c>
      <c r="BX134" s="50">
        <v>5.7471264367816091E-2</v>
      </c>
      <c r="BY134" s="58">
        <v>0.83775804095727824</v>
      </c>
      <c r="BZ134" s="58">
        <v>0.41887902047863912</v>
      </c>
      <c r="CA134" s="2">
        <v>10</v>
      </c>
      <c r="CB134" s="33" t="s">
        <v>121</v>
      </c>
      <c r="CC134" s="2">
        <f t="shared" si="53"/>
        <v>0.85185185185185186</v>
      </c>
      <c r="CD134" s="2">
        <f t="shared" si="54"/>
        <v>1.642857142857143</v>
      </c>
      <c r="CE134" s="2">
        <f t="shared" si="55"/>
        <v>0.82499999999999996</v>
      </c>
      <c r="CF134" s="2">
        <f t="shared" si="56"/>
        <v>0.62222222222222212</v>
      </c>
      <c r="CG134" s="2">
        <f t="shared" si="57"/>
        <v>0.66666666666666663</v>
      </c>
      <c r="CH134" s="2">
        <f t="shared" si="58"/>
        <v>1.0344827586206897</v>
      </c>
    </row>
    <row r="135" spans="1:86" x14ac:dyDescent="0.25">
      <c r="A135" s="41" t="s">
        <v>119</v>
      </c>
      <c r="B135" s="41"/>
      <c r="C135" s="42" t="s">
        <v>120</v>
      </c>
      <c r="D135" s="51">
        <v>11</v>
      </c>
      <c r="E135" s="52">
        <v>84</v>
      </c>
      <c r="F135" s="52">
        <v>85</v>
      </c>
      <c r="G135" s="52">
        <v>8</v>
      </c>
      <c r="H135" s="52">
        <v>13</v>
      </c>
      <c r="I135" s="52">
        <v>16</v>
      </c>
      <c r="J135" s="52">
        <v>16</v>
      </c>
      <c r="K135" s="52">
        <v>22</v>
      </c>
      <c r="L135" s="52">
        <v>29</v>
      </c>
      <c r="M135" s="52">
        <v>28</v>
      </c>
      <c r="N135" s="52">
        <v>19</v>
      </c>
      <c r="O135" s="52">
        <v>12</v>
      </c>
      <c r="P135" s="52">
        <v>10</v>
      </c>
      <c r="Q135" s="52">
        <v>33</v>
      </c>
      <c r="R135" s="52">
        <v>40</v>
      </c>
      <c r="S135" s="52">
        <v>29.5</v>
      </c>
      <c r="T135" s="52">
        <v>47</v>
      </c>
      <c r="U135" s="52">
        <v>6</v>
      </c>
      <c r="V135" s="52">
        <v>65</v>
      </c>
      <c r="W135" s="52">
        <v>23</v>
      </c>
      <c r="X135" s="52">
        <v>6.5</v>
      </c>
      <c r="Y135" s="53">
        <v>6</v>
      </c>
      <c r="Z135" s="53">
        <v>2</v>
      </c>
      <c r="AA135" s="53">
        <v>15</v>
      </c>
      <c r="AB135" s="53">
        <v>22</v>
      </c>
      <c r="AC135" s="53">
        <v>29</v>
      </c>
      <c r="AD135" s="53">
        <v>37</v>
      </c>
      <c r="AE135" s="53">
        <v>14</v>
      </c>
      <c r="AF135" s="54">
        <v>48</v>
      </c>
      <c r="AG135" s="54">
        <v>5</v>
      </c>
      <c r="AH135" s="54">
        <v>11</v>
      </c>
      <c r="AI135" s="54">
        <v>4</v>
      </c>
      <c r="AJ135" s="54">
        <v>12</v>
      </c>
      <c r="AK135" s="54">
        <v>4</v>
      </c>
      <c r="AL135" s="54">
        <v>10</v>
      </c>
      <c r="AM135" s="55">
        <v>58</v>
      </c>
      <c r="AN135" s="6">
        <v>23</v>
      </c>
      <c r="AO135" s="56">
        <f>RADIANS(58)</f>
        <v>1.0122909661567112</v>
      </c>
      <c r="AP135" s="56">
        <f>RADIANS(23)</f>
        <v>0.4014257279586958</v>
      </c>
      <c r="AQ135" s="57"/>
      <c r="AR135" s="50">
        <v>1.0119047619047619</v>
      </c>
      <c r="AS135" s="50">
        <v>9.5238000000000003E-2</v>
      </c>
      <c r="AT135" s="50">
        <v>0.15476190476190477</v>
      </c>
      <c r="AU135" s="50">
        <v>0.19047619047619047</v>
      </c>
      <c r="AV135" s="50">
        <v>0.19047619047619047</v>
      </c>
      <c r="AW135" s="50">
        <v>0.26190476190476192</v>
      </c>
      <c r="AX135" s="50">
        <v>0.34523809523809523</v>
      </c>
      <c r="AY135" s="50">
        <v>0.33333333333333331</v>
      </c>
      <c r="AZ135" s="50">
        <v>0.22619047619047619</v>
      </c>
      <c r="BA135" s="50">
        <v>0.14285714285714285</v>
      </c>
      <c r="BB135" s="50">
        <v>0.11904761904761904</v>
      </c>
      <c r="BC135" s="50">
        <v>0.39285714285714285</v>
      </c>
      <c r="BD135" s="50">
        <v>0.47619047619047616</v>
      </c>
      <c r="BE135" s="50">
        <v>0.35119047619047616</v>
      </c>
      <c r="BF135" s="50">
        <v>0.55952380952380953</v>
      </c>
      <c r="BG135" s="50">
        <v>7.1428571428571425E-2</v>
      </c>
      <c r="BH135" s="50">
        <v>0.77380952380952384</v>
      </c>
      <c r="BI135" s="50">
        <v>0.27380952380952384</v>
      </c>
      <c r="BJ135" s="50">
        <v>7.7380952380952384E-2</v>
      </c>
      <c r="BK135" s="50">
        <v>7.1428571428571425E-2</v>
      </c>
      <c r="BL135" s="50">
        <v>2.3809523809523808E-2</v>
      </c>
      <c r="BM135" s="50">
        <v>0.17857142857142858</v>
      </c>
      <c r="BN135" s="50">
        <v>0.26190476190476192</v>
      </c>
      <c r="BO135" s="50">
        <v>0.34523809523809523</v>
      </c>
      <c r="BP135" s="50">
        <v>0.44047619047619047</v>
      </c>
      <c r="BQ135" s="50">
        <v>0.16666666666666666</v>
      </c>
      <c r="BR135" s="50">
        <v>0.5714285714285714</v>
      </c>
      <c r="BS135" s="50">
        <v>5.9523809523809521E-2</v>
      </c>
      <c r="BT135" s="50">
        <v>0.13095238095238096</v>
      </c>
      <c r="BU135" s="50">
        <v>4.7619047619047616E-2</v>
      </c>
      <c r="BV135" s="50">
        <v>0.14285714285714285</v>
      </c>
      <c r="BW135" s="50">
        <v>4.7619047619047616E-2</v>
      </c>
      <c r="BX135" s="50">
        <v>0.11904761904761904</v>
      </c>
      <c r="BY135" s="58">
        <v>1.0122909661567112</v>
      </c>
      <c r="BZ135" s="58">
        <v>0.4014257279586958</v>
      </c>
      <c r="CA135" s="2">
        <v>11</v>
      </c>
      <c r="CB135" s="33" t="s">
        <v>121</v>
      </c>
      <c r="CC135" s="2">
        <f t="shared" si="53"/>
        <v>1.3181818181818181</v>
      </c>
      <c r="CD135" s="2">
        <f t="shared" si="54"/>
        <v>2.0714285714285716</v>
      </c>
      <c r="CE135" s="2">
        <f t="shared" si="55"/>
        <v>0.82500000000000007</v>
      </c>
      <c r="CF135" s="2">
        <f t="shared" si="56"/>
        <v>0.62765957446808507</v>
      </c>
      <c r="CG135" s="2">
        <f t="shared" si="57"/>
        <v>0.69047619047619047</v>
      </c>
      <c r="CH135" s="2">
        <f t="shared" si="58"/>
        <v>1.1190476190476191</v>
      </c>
    </row>
    <row r="136" spans="1:86" x14ac:dyDescent="0.25">
      <c r="A136" s="41" t="s">
        <v>119</v>
      </c>
      <c r="B136" s="41"/>
      <c r="C136" s="42" t="s">
        <v>120</v>
      </c>
      <c r="D136" s="51">
        <v>12</v>
      </c>
      <c r="E136" s="52">
        <v>79</v>
      </c>
      <c r="F136" s="52">
        <v>82</v>
      </c>
      <c r="G136" s="52">
        <v>8</v>
      </c>
      <c r="H136" s="52">
        <v>17</v>
      </c>
      <c r="I136" s="52">
        <v>18.5</v>
      </c>
      <c r="J136" s="52">
        <v>24</v>
      </c>
      <c r="K136" s="52">
        <v>26</v>
      </c>
      <c r="L136" s="52">
        <v>33</v>
      </c>
      <c r="M136" s="52">
        <v>32</v>
      </c>
      <c r="N136" s="52">
        <v>20</v>
      </c>
      <c r="O136" s="52">
        <v>16</v>
      </c>
      <c r="P136" s="52">
        <v>10</v>
      </c>
      <c r="Q136" s="52">
        <v>34</v>
      </c>
      <c r="R136" s="52">
        <v>39</v>
      </c>
      <c r="S136" s="52">
        <v>34</v>
      </c>
      <c r="T136" s="52">
        <v>46</v>
      </c>
      <c r="U136" s="52">
        <v>2</v>
      </c>
      <c r="V136" s="52">
        <v>65</v>
      </c>
      <c r="W136" s="52">
        <v>13</v>
      </c>
      <c r="X136" s="52">
        <v>7</v>
      </c>
      <c r="Y136" s="53">
        <v>7</v>
      </c>
      <c r="Z136" s="53">
        <v>1.5</v>
      </c>
      <c r="AA136" s="53">
        <v>16</v>
      </c>
      <c r="AB136" s="53">
        <v>18</v>
      </c>
      <c r="AC136" s="53">
        <v>24</v>
      </c>
      <c r="AD136" s="53">
        <v>31</v>
      </c>
      <c r="AE136" s="53">
        <v>18</v>
      </c>
      <c r="AF136" s="54">
        <v>42</v>
      </c>
      <c r="AG136" s="54">
        <v>6</v>
      </c>
      <c r="AH136" s="54">
        <v>8</v>
      </c>
      <c r="AI136" s="54">
        <v>4</v>
      </c>
      <c r="AJ136" s="54">
        <v>6</v>
      </c>
      <c r="AK136" s="54">
        <v>3</v>
      </c>
      <c r="AL136" s="54">
        <v>5</v>
      </c>
      <c r="AM136" s="55">
        <v>51</v>
      </c>
      <c r="AN136" s="6">
        <v>4</v>
      </c>
      <c r="AO136" s="56">
        <f>RADIANS(51)</f>
        <v>0.89011791851710809</v>
      </c>
      <c r="AP136" s="56">
        <f>RADIANS(4)</f>
        <v>6.9813170079773182E-2</v>
      </c>
      <c r="AQ136" s="57"/>
      <c r="AR136" s="50">
        <v>1.0379746835443038</v>
      </c>
      <c r="AS136" s="50">
        <v>0.10126582278481013</v>
      </c>
      <c r="AT136" s="50">
        <v>0.21518987341772153</v>
      </c>
      <c r="AU136" s="50">
        <v>0.23417721518987342</v>
      </c>
      <c r="AV136" s="50">
        <v>0.30379746835443039</v>
      </c>
      <c r="AW136" s="50">
        <v>0.32911392405063289</v>
      </c>
      <c r="AX136" s="50">
        <v>0.41772151898734178</v>
      </c>
      <c r="AY136" s="50">
        <v>0.4050632911392405</v>
      </c>
      <c r="AZ136" s="50">
        <v>0.25316455696202533</v>
      </c>
      <c r="BA136" s="50">
        <v>0.20253164556962025</v>
      </c>
      <c r="BB136" s="50">
        <v>0.12658227848101267</v>
      </c>
      <c r="BC136" s="50">
        <v>0.43037974683544306</v>
      </c>
      <c r="BD136" s="50">
        <v>0.49367088607594939</v>
      </c>
      <c r="BE136" s="50">
        <v>0.43037974683544306</v>
      </c>
      <c r="BF136" s="50">
        <v>0.58227848101265822</v>
      </c>
      <c r="BG136" s="50">
        <v>2.5316455696202531E-2</v>
      </c>
      <c r="BH136" s="50">
        <v>0.82278481012658233</v>
      </c>
      <c r="BI136" s="50">
        <v>0.16455696202531644</v>
      </c>
      <c r="BJ136" s="50">
        <v>8.8607594936708861E-2</v>
      </c>
      <c r="BK136" s="50">
        <v>8.8607594936708861E-2</v>
      </c>
      <c r="BL136" s="50">
        <v>1.8987341772151899E-2</v>
      </c>
      <c r="BM136" s="50">
        <v>0.20253164556962025</v>
      </c>
      <c r="BN136" s="50">
        <v>0.22784810126582278</v>
      </c>
      <c r="BO136" s="50">
        <v>0.30379746835443039</v>
      </c>
      <c r="BP136" s="50">
        <v>0.39240506329113922</v>
      </c>
      <c r="BQ136" s="50">
        <v>0.22784810126582278</v>
      </c>
      <c r="BR136" s="50">
        <v>0.53164556962025311</v>
      </c>
      <c r="BS136" s="50">
        <v>7.5949367088607597E-2</v>
      </c>
      <c r="BT136" s="50">
        <v>0.10126582278481013</v>
      </c>
      <c r="BU136" s="50">
        <v>5.0632911392405063E-2</v>
      </c>
      <c r="BV136" s="50">
        <v>7.5949367088607597E-2</v>
      </c>
      <c r="BW136" s="50">
        <v>3.7974683544303799E-2</v>
      </c>
      <c r="BX136" s="50">
        <v>6.3291139240506333E-2</v>
      </c>
      <c r="BY136" s="58">
        <v>0.89011791851710809</v>
      </c>
      <c r="BZ136" s="58">
        <v>0.17453292519943295</v>
      </c>
      <c r="CA136" s="2">
        <v>12</v>
      </c>
      <c r="CB136" s="33" t="s">
        <v>121</v>
      </c>
      <c r="CC136" s="2">
        <f t="shared" si="53"/>
        <v>1.3333333333333335</v>
      </c>
      <c r="CD136" s="2">
        <f t="shared" si="54"/>
        <v>1.3333333333333335</v>
      </c>
      <c r="CE136" s="2">
        <f t="shared" si="55"/>
        <v>0.87179487179487181</v>
      </c>
      <c r="CF136" s="2">
        <f t="shared" si="56"/>
        <v>0.73913043478260876</v>
      </c>
      <c r="CG136" s="2">
        <f t="shared" si="57"/>
        <v>0.83544303797468356</v>
      </c>
      <c r="CH136" s="2">
        <f t="shared" si="58"/>
        <v>1.1645569620253164</v>
      </c>
    </row>
    <row r="137" spans="1:86" s="67" customFormat="1" ht="15.75" thickBot="1" x14ac:dyDescent="0.3">
      <c r="A137" s="41" t="s">
        <v>119</v>
      </c>
      <c r="B137" s="41"/>
      <c r="C137" s="42" t="s">
        <v>120</v>
      </c>
      <c r="D137" s="59">
        <v>13</v>
      </c>
      <c r="E137" s="60">
        <v>84</v>
      </c>
      <c r="F137" s="60">
        <v>86</v>
      </c>
      <c r="G137" s="60">
        <v>6</v>
      </c>
      <c r="H137" s="60">
        <v>15</v>
      </c>
      <c r="I137" s="60">
        <v>17</v>
      </c>
      <c r="J137" s="60">
        <v>23</v>
      </c>
      <c r="K137" s="60">
        <v>25</v>
      </c>
      <c r="L137" s="60">
        <v>32</v>
      </c>
      <c r="M137" s="60">
        <v>29</v>
      </c>
      <c r="N137" s="60">
        <v>19</v>
      </c>
      <c r="O137" s="60">
        <v>11</v>
      </c>
      <c r="P137" s="60">
        <v>9</v>
      </c>
      <c r="Q137" s="60">
        <v>35</v>
      </c>
      <c r="R137" s="60">
        <v>43</v>
      </c>
      <c r="S137" s="60">
        <v>33</v>
      </c>
      <c r="T137" s="60">
        <v>51</v>
      </c>
      <c r="U137" s="60">
        <v>3</v>
      </c>
      <c r="V137" s="60">
        <v>71</v>
      </c>
      <c r="W137" s="60">
        <v>29</v>
      </c>
      <c r="X137" s="60">
        <v>9</v>
      </c>
      <c r="Y137" s="61">
        <v>7</v>
      </c>
      <c r="Z137" s="61">
        <v>1</v>
      </c>
      <c r="AA137" s="61">
        <v>14</v>
      </c>
      <c r="AB137" s="61">
        <v>10</v>
      </c>
      <c r="AC137" s="61">
        <v>25.5</v>
      </c>
      <c r="AD137" s="61">
        <v>34</v>
      </c>
      <c r="AE137" s="61">
        <v>14.5</v>
      </c>
      <c r="AF137" s="62">
        <v>56</v>
      </c>
      <c r="AG137" s="62">
        <v>4</v>
      </c>
      <c r="AH137" s="62">
        <v>10</v>
      </c>
      <c r="AI137" s="62">
        <v>3</v>
      </c>
      <c r="AJ137" s="62">
        <v>10</v>
      </c>
      <c r="AK137" s="62">
        <v>3</v>
      </c>
      <c r="AL137" s="62">
        <v>8</v>
      </c>
      <c r="AM137" s="63">
        <v>53</v>
      </c>
      <c r="AN137" s="18">
        <v>23</v>
      </c>
      <c r="AO137" s="64">
        <f>RADIANS(53)</f>
        <v>0.92502450355699462</v>
      </c>
      <c r="AP137" s="64">
        <f>RADIANS(23)</f>
        <v>0.4014257279586958</v>
      </c>
      <c r="AQ137" s="65"/>
      <c r="AR137" s="50">
        <v>1.0238095238095237</v>
      </c>
      <c r="AS137" s="50">
        <v>7.1428571428571425E-2</v>
      </c>
      <c r="AT137" s="50">
        <v>0.17857142857142858</v>
      </c>
      <c r="AU137" s="50">
        <v>0.20238095238095238</v>
      </c>
      <c r="AV137" s="50">
        <v>0.27380952380952384</v>
      </c>
      <c r="AW137" s="50">
        <v>0.29761904761904762</v>
      </c>
      <c r="AX137" s="50">
        <v>0.38095238095238093</v>
      </c>
      <c r="AY137" s="50">
        <v>0.34523809523809523</v>
      </c>
      <c r="AZ137" s="50">
        <v>0.22619047619047619</v>
      </c>
      <c r="BA137" s="50">
        <v>0.13095238095238096</v>
      </c>
      <c r="BB137" s="50">
        <v>0.10714285714285714</v>
      </c>
      <c r="BC137" s="50">
        <v>0.41666666666666669</v>
      </c>
      <c r="BD137" s="50">
        <v>0.51190476190476186</v>
      </c>
      <c r="BE137" s="50">
        <v>0.39285714285714285</v>
      </c>
      <c r="BF137" s="50">
        <v>0.6071428571428571</v>
      </c>
      <c r="BG137" s="50">
        <v>3.5714285714285712E-2</v>
      </c>
      <c r="BH137" s="50">
        <v>0.84523809523809523</v>
      </c>
      <c r="BI137" s="50">
        <v>0.34523809523809523</v>
      </c>
      <c r="BJ137" s="50">
        <v>0.10714285714285714</v>
      </c>
      <c r="BK137" s="50">
        <v>8.3333333333333329E-2</v>
      </c>
      <c r="BL137" s="50">
        <v>1.1904761904761904E-2</v>
      </c>
      <c r="BM137" s="50">
        <v>0.16666666666666666</v>
      </c>
      <c r="BN137" s="50">
        <v>0.11904761904761904</v>
      </c>
      <c r="BO137" s="50">
        <v>0.30357142857142855</v>
      </c>
      <c r="BP137" s="50">
        <v>0.40476190476190477</v>
      </c>
      <c r="BQ137" s="50">
        <v>0.17261904761904762</v>
      </c>
      <c r="BR137" s="50">
        <v>0.66666666666666663</v>
      </c>
      <c r="BS137" s="50">
        <v>4.7619047619047616E-2</v>
      </c>
      <c r="BT137" s="50">
        <v>0.11904761904761904</v>
      </c>
      <c r="BU137" s="50">
        <v>3.5714285714285712E-2</v>
      </c>
      <c r="BV137" s="50">
        <v>0.11904761904761904</v>
      </c>
      <c r="BW137" s="50">
        <v>3.5714285714285712E-2</v>
      </c>
      <c r="BX137" s="50">
        <v>9.5238095238095233E-2</v>
      </c>
      <c r="BY137" s="66">
        <v>0.92502450355699462</v>
      </c>
      <c r="BZ137" s="66">
        <v>0.4014257279586958</v>
      </c>
      <c r="CA137" s="2">
        <v>13</v>
      </c>
      <c r="CB137" s="33" t="s">
        <v>121</v>
      </c>
      <c r="CC137" s="2">
        <f t="shared" si="53"/>
        <v>2.5499999999999998</v>
      </c>
      <c r="CD137" s="2">
        <f t="shared" si="54"/>
        <v>1.7586206896551724</v>
      </c>
      <c r="CE137" s="2">
        <f t="shared" si="55"/>
        <v>0.81395348837209314</v>
      </c>
      <c r="CF137" s="2">
        <f t="shared" si="56"/>
        <v>0.6470588235294118</v>
      </c>
      <c r="CG137" s="2">
        <f t="shared" si="57"/>
        <v>0.76190476190476186</v>
      </c>
      <c r="CH137" s="2">
        <f t="shared" si="58"/>
        <v>1.2142857142857142</v>
      </c>
    </row>
    <row r="138" spans="1:86" x14ac:dyDescent="0.25">
      <c r="A138" s="1" t="s">
        <v>123</v>
      </c>
      <c r="B138" s="1"/>
      <c r="C138" s="33" t="s">
        <v>91</v>
      </c>
      <c r="D138" s="2">
        <v>1</v>
      </c>
      <c r="E138" s="3">
        <v>100</v>
      </c>
      <c r="F138" s="3">
        <v>108</v>
      </c>
      <c r="G138" s="3">
        <v>10</v>
      </c>
      <c r="H138" s="3">
        <v>21.5</v>
      </c>
      <c r="I138" s="3">
        <v>25</v>
      </c>
      <c r="J138" s="3">
        <v>36</v>
      </c>
      <c r="K138" s="3">
        <v>39</v>
      </c>
      <c r="L138" s="3">
        <v>36</v>
      </c>
      <c r="M138" s="3">
        <v>40</v>
      </c>
      <c r="N138" s="3">
        <v>30</v>
      </c>
      <c r="O138" s="3">
        <v>24</v>
      </c>
      <c r="P138" s="3">
        <v>16</v>
      </c>
      <c r="Q138" s="3">
        <v>45</v>
      </c>
      <c r="R138" s="3">
        <v>49</v>
      </c>
      <c r="S138" s="3">
        <v>41</v>
      </c>
      <c r="T138" s="3">
        <v>59</v>
      </c>
      <c r="U138" s="3">
        <v>6</v>
      </c>
      <c r="V138" s="3">
        <v>74</v>
      </c>
      <c r="W138" s="3">
        <v>22</v>
      </c>
      <c r="X138" s="3">
        <v>6</v>
      </c>
      <c r="Y138" s="4">
        <v>9</v>
      </c>
      <c r="Z138" s="4">
        <v>3</v>
      </c>
      <c r="AA138" s="4">
        <v>22</v>
      </c>
      <c r="AB138" s="4">
        <v>32</v>
      </c>
      <c r="AC138" s="4">
        <v>41</v>
      </c>
      <c r="AD138" s="4">
        <v>49</v>
      </c>
      <c r="AE138" s="4">
        <v>18</v>
      </c>
      <c r="AF138" s="5">
        <v>68</v>
      </c>
      <c r="AG138" s="5">
        <v>7</v>
      </c>
      <c r="AH138" s="5">
        <v>19</v>
      </c>
      <c r="AI138" s="5">
        <v>6</v>
      </c>
      <c r="AJ138" s="5">
        <v>21</v>
      </c>
      <c r="AK138" s="5">
        <v>6</v>
      </c>
      <c r="AL138" s="5">
        <v>16</v>
      </c>
      <c r="AM138" s="6">
        <v>44</v>
      </c>
      <c r="AN138" s="6">
        <v>24</v>
      </c>
      <c r="AO138" s="68">
        <f>RADIANS(44)</f>
        <v>0.76794487087750496</v>
      </c>
      <c r="AP138" s="68">
        <f>RADIANS(24)</f>
        <v>0.41887902047863912</v>
      </c>
      <c r="AQ138" s="13"/>
      <c r="AR138" s="2">
        <v>1.08</v>
      </c>
      <c r="AS138" s="2">
        <v>0.1</v>
      </c>
      <c r="AT138" s="2">
        <v>0.215</v>
      </c>
      <c r="AU138" s="2">
        <v>0.25</v>
      </c>
      <c r="AV138" s="2">
        <v>0.36</v>
      </c>
      <c r="AW138" s="2">
        <v>0.39</v>
      </c>
      <c r="AX138" s="2">
        <v>0.36</v>
      </c>
      <c r="AY138" s="2">
        <v>0.4</v>
      </c>
      <c r="AZ138" s="2">
        <v>0.3</v>
      </c>
      <c r="BA138" s="2">
        <v>0.24</v>
      </c>
      <c r="BB138" s="2">
        <v>0.16</v>
      </c>
      <c r="BC138" s="2">
        <v>0.45</v>
      </c>
      <c r="BD138" s="2">
        <v>0.49</v>
      </c>
      <c r="BE138" s="2">
        <v>0.41</v>
      </c>
      <c r="BF138" s="2">
        <v>0.59</v>
      </c>
      <c r="BG138" s="2">
        <v>0.06</v>
      </c>
      <c r="BH138" s="2">
        <v>0.74</v>
      </c>
      <c r="BI138" s="2">
        <v>0.22</v>
      </c>
      <c r="BJ138" s="2">
        <v>0.06</v>
      </c>
      <c r="BK138" s="2">
        <v>0.09</v>
      </c>
      <c r="BL138" s="2">
        <v>0.03</v>
      </c>
      <c r="BM138" s="2">
        <v>0.22</v>
      </c>
      <c r="BN138" s="2">
        <v>0.32</v>
      </c>
      <c r="BO138" s="2">
        <v>0.41</v>
      </c>
      <c r="BP138" s="2">
        <v>0.49</v>
      </c>
      <c r="BQ138" s="2">
        <v>0.18</v>
      </c>
      <c r="BR138" s="2">
        <v>0.68</v>
      </c>
      <c r="BS138" s="2">
        <v>7.0000000000000007E-2</v>
      </c>
      <c r="BT138" s="2">
        <v>0.19</v>
      </c>
      <c r="BU138" s="2">
        <v>0.06</v>
      </c>
      <c r="BV138" s="2">
        <v>0.21</v>
      </c>
      <c r="BW138" s="2">
        <v>0.06</v>
      </c>
      <c r="BX138" s="2">
        <v>0.16</v>
      </c>
      <c r="BY138" s="2">
        <v>0.76794487087750496</v>
      </c>
      <c r="BZ138" s="2">
        <v>0.41887902047863912</v>
      </c>
      <c r="CA138" s="2">
        <v>1</v>
      </c>
      <c r="CB138" s="33" t="s">
        <v>124</v>
      </c>
      <c r="CC138" s="2">
        <f>(BO138/BN138)</f>
        <v>1.28125</v>
      </c>
      <c r="CD138" s="2">
        <f>(BO138/BQ138)</f>
        <v>2.2777777777777777</v>
      </c>
      <c r="CE138" s="2">
        <f>(BC138/BD138)</f>
        <v>0.91836734693877553</v>
      </c>
      <c r="CF138" s="2">
        <f>(BE138/BF138)</f>
        <v>0.69491525423728817</v>
      </c>
      <c r="CG138" s="2">
        <f>(AX138/0.5)</f>
        <v>0.72</v>
      </c>
      <c r="CH138" s="2">
        <f>(BF138/0.5)</f>
        <v>1.18</v>
      </c>
    </row>
    <row r="139" spans="1:86" x14ac:dyDescent="0.25">
      <c r="A139" s="1" t="s">
        <v>123</v>
      </c>
      <c r="B139" s="1"/>
      <c r="C139" s="33" t="s">
        <v>91</v>
      </c>
      <c r="D139" s="2">
        <v>2</v>
      </c>
      <c r="E139" s="3">
        <v>78</v>
      </c>
      <c r="F139" s="3">
        <v>78</v>
      </c>
      <c r="G139" s="3">
        <v>6</v>
      </c>
      <c r="H139" s="3">
        <v>13</v>
      </c>
      <c r="I139" s="3">
        <v>15</v>
      </c>
      <c r="J139" s="3">
        <v>20</v>
      </c>
      <c r="K139" s="3">
        <v>25</v>
      </c>
      <c r="L139" s="3">
        <v>30</v>
      </c>
      <c r="M139" s="3">
        <v>32</v>
      </c>
      <c r="N139" s="3">
        <v>19</v>
      </c>
      <c r="O139" s="3">
        <v>14</v>
      </c>
      <c r="P139" s="3">
        <v>9</v>
      </c>
      <c r="Q139" s="3">
        <v>33</v>
      </c>
      <c r="R139" s="3">
        <v>36</v>
      </c>
      <c r="S139" s="3">
        <v>31</v>
      </c>
      <c r="T139" s="3">
        <v>41</v>
      </c>
      <c r="U139" s="3">
        <v>5</v>
      </c>
      <c r="V139" s="3">
        <v>56</v>
      </c>
      <c r="W139" s="3">
        <v>22</v>
      </c>
      <c r="X139" s="3">
        <v>4.5</v>
      </c>
      <c r="Y139" s="4">
        <v>6</v>
      </c>
      <c r="Z139" s="4">
        <v>2</v>
      </c>
      <c r="AA139" s="4">
        <v>14.5</v>
      </c>
      <c r="AB139" s="4">
        <v>47</v>
      </c>
      <c r="AC139" s="4">
        <v>30</v>
      </c>
      <c r="AD139" s="4">
        <v>33</v>
      </c>
      <c r="AE139" s="4">
        <v>13</v>
      </c>
      <c r="AF139" s="5">
        <v>52</v>
      </c>
      <c r="AG139" s="5">
        <v>4</v>
      </c>
      <c r="AH139" s="5">
        <v>10</v>
      </c>
      <c r="AI139" s="5">
        <v>4</v>
      </c>
      <c r="AJ139" s="5">
        <v>14</v>
      </c>
      <c r="AK139" s="5">
        <v>3</v>
      </c>
      <c r="AL139" s="5">
        <v>12</v>
      </c>
      <c r="AM139" s="6">
        <v>58</v>
      </c>
      <c r="AN139" s="6">
        <v>23</v>
      </c>
      <c r="AO139" s="68">
        <f>RADIANS(58)</f>
        <v>1.0122909661567112</v>
      </c>
      <c r="AP139" s="68">
        <f>RADIANS(23)</f>
        <v>0.4014257279586958</v>
      </c>
      <c r="AQ139" s="2"/>
      <c r="AR139" s="2">
        <v>1</v>
      </c>
      <c r="AS139" s="2">
        <v>7.6923076923076927E-2</v>
      </c>
      <c r="AT139" s="2">
        <v>0.16666666666666666</v>
      </c>
      <c r="AU139" s="2">
        <v>0.19230769230769232</v>
      </c>
      <c r="AV139" s="2">
        <v>0.25641025641025639</v>
      </c>
      <c r="AW139" s="2">
        <v>0.32051282051282054</v>
      </c>
      <c r="AX139" s="2">
        <v>0.38461538461538464</v>
      </c>
      <c r="AY139" s="2">
        <v>0.41025641025641024</v>
      </c>
      <c r="AZ139" s="2">
        <v>0.24358974358974358</v>
      </c>
      <c r="BA139" s="2">
        <v>0.17948717948717949</v>
      </c>
      <c r="BB139" s="2">
        <v>0.11538461538461539</v>
      </c>
      <c r="BC139" s="2">
        <v>0.42307692307692307</v>
      </c>
      <c r="BD139" s="2">
        <v>0.46153846153846156</v>
      </c>
      <c r="BE139" s="2">
        <v>0.39743589743589741</v>
      </c>
      <c r="BF139" s="2">
        <v>0.52564102564102566</v>
      </c>
      <c r="BG139" s="2">
        <v>6.4102564102564097E-2</v>
      </c>
      <c r="BH139" s="2">
        <v>0.71794871794871795</v>
      </c>
      <c r="BI139" s="2">
        <v>0.28205128205128205</v>
      </c>
      <c r="BJ139" s="2">
        <v>5.7692307692307696E-2</v>
      </c>
      <c r="BK139" s="2">
        <v>7.6923076923076927E-2</v>
      </c>
      <c r="BL139" s="2">
        <v>2.564102564102564E-2</v>
      </c>
      <c r="BM139" s="2">
        <v>0.1858974358974359</v>
      </c>
      <c r="BN139" s="2">
        <v>0.60256410256410253</v>
      </c>
      <c r="BO139" s="2">
        <v>0.38461538461538464</v>
      </c>
      <c r="BP139" s="2">
        <v>0.42307692307692307</v>
      </c>
      <c r="BQ139" s="2">
        <v>0.16666666666666666</v>
      </c>
      <c r="BR139" s="2">
        <v>0.66666666666666663</v>
      </c>
      <c r="BS139" s="2">
        <v>5.128205128205128E-2</v>
      </c>
      <c r="BT139" s="2">
        <v>0.12820512820512819</v>
      </c>
      <c r="BU139" s="2">
        <v>5.128205128205128E-2</v>
      </c>
      <c r="BV139" s="2">
        <v>0.17948717948717949</v>
      </c>
      <c r="BW139" s="2">
        <v>3.8461538461538464E-2</v>
      </c>
      <c r="BX139" s="2">
        <v>0.15384615384615385</v>
      </c>
      <c r="BY139" s="2">
        <v>1.0122909661567112</v>
      </c>
      <c r="BZ139" s="2">
        <v>0.4014257279586958</v>
      </c>
      <c r="CA139" s="2">
        <v>2</v>
      </c>
      <c r="CB139" s="33" t="s">
        <v>124</v>
      </c>
      <c r="CC139" s="2">
        <f t="shared" ref="CC139:CC147" si="59">(BO139/BN139)</f>
        <v>0.63829787234042556</v>
      </c>
      <c r="CD139" s="2">
        <f t="shared" ref="CD139:CD147" si="60">(BO139/BQ139)</f>
        <v>2.3076923076923079</v>
      </c>
      <c r="CE139" s="2">
        <f t="shared" ref="CE139:CE147" si="61">(BC139/BD139)</f>
        <v>0.91666666666666663</v>
      </c>
      <c r="CF139" s="2">
        <f t="shared" ref="CF139:CF147" si="62">(BE139/BF139)</f>
        <v>0.75609756097560965</v>
      </c>
      <c r="CG139" s="2">
        <f t="shared" ref="CG139:CG147" si="63">(AX139/0.5)</f>
        <v>0.76923076923076927</v>
      </c>
      <c r="CH139" s="2">
        <f t="shared" ref="CH139:CH147" si="64">(BF139/0.5)</f>
        <v>1.0512820512820513</v>
      </c>
    </row>
    <row r="140" spans="1:86" x14ac:dyDescent="0.25">
      <c r="A140" s="1" t="s">
        <v>123</v>
      </c>
      <c r="B140" s="1"/>
      <c r="C140" s="33" t="s">
        <v>91</v>
      </c>
      <c r="D140" s="2">
        <v>3</v>
      </c>
      <c r="E140" s="3">
        <v>107</v>
      </c>
      <c r="F140" s="3">
        <v>109</v>
      </c>
      <c r="G140" s="3">
        <v>9</v>
      </c>
      <c r="H140" s="3">
        <v>16</v>
      </c>
      <c r="I140" s="3">
        <v>19</v>
      </c>
      <c r="J140" s="3">
        <v>21</v>
      </c>
      <c r="K140" s="3">
        <v>28</v>
      </c>
      <c r="L140" s="3">
        <v>39.5</v>
      </c>
      <c r="M140" s="3">
        <v>42</v>
      </c>
      <c r="N140" s="3">
        <v>31</v>
      </c>
      <c r="O140" s="3">
        <v>22</v>
      </c>
      <c r="P140" s="3">
        <v>10</v>
      </c>
      <c r="Q140" s="3">
        <v>44</v>
      </c>
      <c r="R140" s="3">
        <v>47</v>
      </c>
      <c r="S140" s="3">
        <v>39</v>
      </c>
      <c r="T140" s="3">
        <v>55</v>
      </c>
      <c r="U140" s="3">
        <v>7</v>
      </c>
      <c r="V140" s="3">
        <v>79</v>
      </c>
      <c r="W140" s="3">
        <v>26</v>
      </c>
      <c r="X140" s="3">
        <v>8.5</v>
      </c>
      <c r="Y140" s="4">
        <v>8</v>
      </c>
      <c r="Z140" s="4">
        <v>3</v>
      </c>
      <c r="AA140" s="4">
        <v>21</v>
      </c>
      <c r="AB140" s="4">
        <v>42</v>
      </c>
      <c r="AC140" s="4">
        <v>48</v>
      </c>
      <c r="AD140" s="4">
        <v>55</v>
      </c>
      <c r="AE140" s="4">
        <v>16</v>
      </c>
      <c r="AF140" s="5">
        <v>88</v>
      </c>
      <c r="AG140" s="5">
        <v>5</v>
      </c>
      <c r="AH140" s="5">
        <v>11</v>
      </c>
      <c r="AI140" s="5">
        <v>5</v>
      </c>
      <c r="AJ140" s="5">
        <v>13</v>
      </c>
      <c r="AK140" s="5">
        <v>5</v>
      </c>
      <c r="AL140" s="5">
        <v>12</v>
      </c>
      <c r="AM140" s="6">
        <v>51</v>
      </c>
      <c r="AN140" s="6">
        <v>21</v>
      </c>
      <c r="AO140" s="68">
        <f>RADIANS(51)</f>
        <v>0.89011791851710809</v>
      </c>
      <c r="AP140" s="68">
        <f>RADIANS(21)</f>
        <v>0.36651914291880922</v>
      </c>
      <c r="AQ140" s="2"/>
      <c r="AR140" s="2">
        <v>1.0186915887850467</v>
      </c>
      <c r="AS140" s="2">
        <v>8.4112149532710276E-2</v>
      </c>
      <c r="AT140" s="2">
        <v>0.14953271028037382</v>
      </c>
      <c r="AU140" s="2">
        <v>0.17757009345794392</v>
      </c>
      <c r="AV140" s="2">
        <v>0.19626168224299065</v>
      </c>
      <c r="AW140" s="2">
        <v>0.26168224299065418</v>
      </c>
      <c r="AX140" s="2">
        <v>0.36915887850467288</v>
      </c>
      <c r="AY140" s="2">
        <v>0.3925233644859813</v>
      </c>
      <c r="AZ140" s="2">
        <v>0.28971962616822428</v>
      </c>
      <c r="BA140" s="2">
        <v>0.20560747663551401</v>
      </c>
      <c r="BB140" s="2">
        <v>9.3457943925233641E-2</v>
      </c>
      <c r="BC140" s="2">
        <v>0.41121495327102803</v>
      </c>
      <c r="BD140" s="2">
        <v>0.43925233644859812</v>
      </c>
      <c r="BE140" s="2">
        <v>0.3644859813084112</v>
      </c>
      <c r="BF140" s="2">
        <v>0.51401869158878499</v>
      </c>
      <c r="BG140" s="2">
        <v>6.5420560747663545E-2</v>
      </c>
      <c r="BH140" s="2">
        <v>0.73831775700934577</v>
      </c>
      <c r="BI140" s="2">
        <v>0.24299065420560748</v>
      </c>
      <c r="BJ140" s="2">
        <v>7.9439252336448593E-2</v>
      </c>
      <c r="BK140" s="2">
        <v>7.476635514018691E-2</v>
      </c>
      <c r="BL140" s="2">
        <v>2.8037383177570093E-2</v>
      </c>
      <c r="BM140" s="2">
        <v>0.19626168224299065</v>
      </c>
      <c r="BN140" s="2">
        <v>0.3925233644859813</v>
      </c>
      <c r="BO140" s="2">
        <v>0.44859813084112149</v>
      </c>
      <c r="BP140" s="2">
        <v>0.51401869158878499</v>
      </c>
      <c r="BQ140" s="2">
        <v>0.14953271028037382</v>
      </c>
      <c r="BR140" s="2">
        <v>0.82242990654205606</v>
      </c>
      <c r="BS140" s="2">
        <v>4.6728971962616821E-2</v>
      </c>
      <c r="BT140" s="2">
        <v>0.10280373831775701</v>
      </c>
      <c r="BU140" s="2">
        <v>4.6728971962616821E-2</v>
      </c>
      <c r="BV140" s="2">
        <v>0.12149532710280374</v>
      </c>
      <c r="BW140" s="2">
        <v>4.6728971962616821E-2</v>
      </c>
      <c r="BX140" s="2">
        <v>0.11214953271028037</v>
      </c>
      <c r="BY140" s="2">
        <v>0.89011791851710809</v>
      </c>
      <c r="BZ140" s="2">
        <v>0.36651914291880922</v>
      </c>
      <c r="CA140" s="2">
        <v>3</v>
      </c>
      <c r="CB140" s="33" t="s">
        <v>124</v>
      </c>
      <c r="CC140" s="2">
        <f t="shared" si="59"/>
        <v>1.1428571428571428</v>
      </c>
      <c r="CD140" s="2">
        <f t="shared" si="60"/>
        <v>3</v>
      </c>
      <c r="CE140" s="2">
        <f t="shared" si="61"/>
        <v>0.93617021276595747</v>
      </c>
      <c r="CF140" s="2">
        <f t="shared" si="62"/>
        <v>0.70909090909090911</v>
      </c>
      <c r="CG140" s="2">
        <f t="shared" si="63"/>
        <v>0.73831775700934577</v>
      </c>
      <c r="CH140" s="2">
        <f t="shared" si="64"/>
        <v>1.02803738317757</v>
      </c>
    </row>
    <row r="141" spans="1:86" x14ac:dyDescent="0.25">
      <c r="A141" s="1" t="s">
        <v>123</v>
      </c>
      <c r="B141" s="1"/>
      <c r="C141" s="33" t="s">
        <v>91</v>
      </c>
      <c r="D141" s="2">
        <v>4</v>
      </c>
      <c r="E141" s="3">
        <v>106</v>
      </c>
      <c r="F141" s="3">
        <v>109</v>
      </c>
      <c r="G141" s="3">
        <v>9</v>
      </c>
      <c r="H141" s="3">
        <v>20</v>
      </c>
      <c r="I141" s="3">
        <v>22</v>
      </c>
      <c r="J141" s="3">
        <v>32</v>
      </c>
      <c r="K141" s="3">
        <v>38</v>
      </c>
      <c r="L141" s="3">
        <v>39</v>
      </c>
      <c r="M141" s="3">
        <v>40</v>
      </c>
      <c r="N141" s="3">
        <v>24</v>
      </c>
      <c r="O141" s="3">
        <v>19</v>
      </c>
      <c r="P141" s="3">
        <v>13</v>
      </c>
      <c r="Q141" s="3">
        <v>47</v>
      </c>
      <c r="R141" s="3">
        <v>56</v>
      </c>
      <c r="S141" s="3">
        <v>43</v>
      </c>
      <c r="T141" s="3">
        <v>69</v>
      </c>
      <c r="U141" s="3">
        <v>6.5</v>
      </c>
      <c r="V141" s="3">
        <v>77</v>
      </c>
      <c r="W141" s="3">
        <v>28</v>
      </c>
      <c r="X141" s="3">
        <v>5</v>
      </c>
      <c r="Y141" s="4">
        <v>9</v>
      </c>
      <c r="Z141" s="4">
        <v>1</v>
      </c>
      <c r="AA141" s="4">
        <v>20.5</v>
      </c>
      <c r="AB141" s="4">
        <v>22</v>
      </c>
      <c r="AC141" s="4">
        <v>42</v>
      </c>
      <c r="AD141" s="4">
        <v>54</v>
      </c>
      <c r="AE141" s="4">
        <v>17</v>
      </c>
      <c r="AF141" s="5">
        <v>68</v>
      </c>
      <c r="AG141" s="5">
        <v>6</v>
      </c>
      <c r="AH141" s="5">
        <v>17</v>
      </c>
      <c r="AI141" s="5">
        <v>5</v>
      </c>
      <c r="AJ141" s="5">
        <v>21</v>
      </c>
      <c r="AK141" s="5">
        <v>5</v>
      </c>
      <c r="AL141" s="5">
        <v>18</v>
      </c>
      <c r="AM141" s="6">
        <v>45</v>
      </c>
      <c r="AN141" s="6">
        <v>23</v>
      </c>
      <c r="AO141" s="68">
        <f>RADIANS(45)</f>
        <v>0.78539816339744828</v>
      </c>
      <c r="AP141" s="68">
        <f>RADIANS(23)</f>
        <v>0.4014257279586958</v>
      </c>
      <c r="AQ141" s="2"/>
      <c r="AR141" s="2">
        <v>1.0283018867924529</v>
      </c>
      <c r="AS141" s="2">
        <v>8.4905660377358486E-2</v>
      </c>
      <c r="AT141" s="2">
        <v>0.18867924528301888</v>
      </c>
      <c r="AU141" s="2">
        <v>0.20754716981132076</v>
      </c>
      <c r="AV141" s="2">
        <v>0.30188679245283018</v>
      </c>
      <c r="AW141" s="2">
        <v>0.35849056603773582</v>
      </c>
      <c r="AX141" s="2">
        <v>0.36792452830188677</v>
      </c>
      <c r="AY141" s="2">
        <v>0.37735849056603776</v>
      </c>
      <c r="AZ141" s="2">
        <v>0.22641509433962265</v>
      </c>
      <c r="BA141" s="2">
        <v>0.17924528301886791</v>
      </c>
      <c r="BB141" s="2">
        <v>0.12264150943396226</v>
      </c>
      <c r="BC141" s="2">
        <v>0.44339622641509435</v>
      </c>
      <c r="BD141" s="2">
        <v>0.52830188679245282</v>
      </c>
      <c r="BE141" s="2">
        <v>0.40566037735849059</v>
      </c>
      <c r="BF141" s="2">
        <v>0.65094339622641506</v>
      </c>
      <c r="BG141" s="2">
        <v>6.1320754716981132E-2</v>
      </c>
      <c r="BH141" s="2">
        <v>0.72641509433962259</v>
      </c>
      <c r="BI141" s="2">
        <v>0.26415094339622641</v>
      </c>
      <c r="BJ141" s="2">
        <v>4.716981132075472E-2</v>
      </c>
      <c r="BK141" s="2">
        <v>8.4905660377358486E-2</v>
      </c>
      <c r="BL141" s="2">
        <v>9.433962264150943E-3</v>
      </c>
      <c r="BM141" s="2">
        <v>0.19339622641509435</v>
      </c>
      <c r="BN141" s="2">
        <v>0.20754716981132076</v>
      </c>
      <c r="BO141" s="2">
        <v>0.39622641509433965</v>
      </c>
      <c r="BP141" s="2">
        <v>0.50943396226415094</v>
      </c>
      <c r="BQ141" s="2">
        <v>0.16037735849056603</v>
      </c>
      <c r="BR141" s="2">
        <v>0.64150943396226412</v>
      </c>
      <c r="BS141" s="2">
        <v>5.6603773584905662E-2</v>
      </c>
      <c r="BT141" s="2">
        <v>0.16037735849056603</v>
      </c>
      <c r="BU141" s="2">
        <v>4.716981132075472E-2</v>
      </c>
      <c r="BV141" s="2">
        <v>0.19811320754716982</v>
      </c>
      <c r="BW141" s="2">
        <v>4.716981132075472E-2</v>
      </c>
      <c r="BX141" s="2">
        <v>0.16981132075471697</v>
      </c>
      <c r="BY141" s="2">
        <v>0.78539816339744828</v>
      </c>
      <c r="BZ141" s="2">
        <v>0.4014257279586958</v>
      </c>
      <c r="CA141" s="2">
        <v>4</v>
      </c>
      <c r="CB141" s="33" t="s">
        <v>124</v>
      </c>
      <c r="CC141" s="2">
        <f t="shared" si="59"/>
        <v>1.9090909090909092</v>
      </c>
      <c r="CD141" s="2">
        <f t="shared" si="60"/>
        <v>2.4705882352941178</v>
      </c>
      <c r="CE141" s="2">
        <f t="shared" si="61"/>
        <v>0.8392857142857143</v>
      </c>
      <c r="CF141" s="2">
        <f t="shared" si="62"/>
        <v>0.62318840579710155</v>
      </c>
      <c r="CG141" s="2">
        <f t="shared" si="63"/>
        <v>0.73584905660377353</v>
      </c>
      <c r="CH141" s="2">
        <f t="shared" si="64"/>
        <v>1.3018867924528301</v>
      </c>
    </row>
    <row r="142" spans="1:86" x14ac:dyDescent="0.25">
      <c r="A142" s="1" t="s">
        <v>123</v>
      </c>
      <c r="B142" s="1"/>
      <c r="C142" s="33" t="s">
        <v>91</v>
      </c>
      <c r="D142" s="2">
        <v>5</v>
      </c>
      <c r="E142" s="3">
        <v>112</v>
      </c>
      <c r="F142" s="3">
        <v>116</v>
      </c>
      <c r="G142" s="3">
        <v>8</v>
      </c>
      <c r="H142" s="3">
        <v>21</v>
      </c>
      <c r="I142" s="3">
        <v>24</v>
      </c>
      <c r="J142" s="3">
        <v>35</v>
      </c>
      <c r="K142" s="3">
        <v>42</v>
      </c>
      <c r="L142" s="3">
        <v>41</v>
      </c>
      <c r="M142" s="3">
        <v>45</v>
      </c>
      <c r="N142" s="3">
        <v>20.5</v>
      </c>
      <c r="O142" s="3">
        <v>17</v>
      </c>
      <c r="P142" s="3">
        <v>8</v>
      </c>
      <c r="Q142" s="3">
        <v>47</v>
      </c>
      <c r="R142" s="3">
        <v>64</v>
      </c>
      <c r="S142" s="3">
        <v>44</v>
      </c>
      <c r="T142" s="3">
        <v>72</v>
      </c>
      <c r="U142" s="3">
        <v>7</v>
      </c>
      <c r="V142" s="3">
        <v>72</v>
      </c>
      <c r="W142" s="3">
        <v>26</v>
      </c>
      <c r="X142" s="3">
        <v>4</v>
      </c>
      <c r="Y142" s="4">
        <v>10</v>
      </c>
      <c r="Z142" s="4">
        <v>4</v>
      </c>
      <c r="AA142" s="4">
        <v>25</v>
      </c>
      <c r="AB142" s="4">
        <v>31</v>
      </c>
      <c r="AC142" s="4">
        <v>34</v>
      </c>
      <c r="AD142" s="4">
        <v>45</v>
      </c>
      <c r="AE142" s="4">
        <v>19</v>
      </c>
      <c r="AF142" s="5">
        <v>72</v>
      </c>
      <c r="AG142" s="5">
        <v>5</v>
      </c>
      <c r="AH142" s="5">
        <v>12</v>
      </c>
      <c r="AI142" s="5">
        <v>5</v>
      </c>
      <c r="AJ142" s="5">
        <v>14</v>
      </c>
      <c r="AK142" s="5">
        <v>5</v>
      </c>
      <c r="AL142" s="5">
        <v>11</v>
      </c>
      <c r="AM142" s="6">
        <v>52</v>
      </c>
      <c r="AN142" s="6">
        <v>30</v>
      </c>
      <c r="AO142" s="68">
        <f>RADIANS(52)</f>
        <v>0.90757121103705141</v>
      </c>
      <c r="AP142" s="68">
        <f>RADIANS(30)</f>
        <v>0.52359877559829882</v>
      </c>
      <c r="AQ142" s="2"/>
      <c r="AR142" s="2">
        <v>1.0357142857142858</v>
      </c>
      <c r="AS142" s="2">
        <v>7.1428571428571425E-2</v>
      </c>
      <c r="AT142" s="2">
        <v>0.1875</v>
      </c>
      <c r="AU142" s="2">
        <v>0.21428571428571427</v>
      </c>
      <c r="AV142" s="2">
        <v>0.3125</v>
      </c>
      <c r="AW142" s="2">
        <v>0.375</v>
      </c>
      <c r="AX142" s="2">
        <v>0.36607142857142855</v>
      </c>
      <c r="AY142" s="2">
        <v>0.4017857142857143</v>
      </c>
      <c r="AZ142" s="2">
        <v>0.18303571428571427</v>
      </c>
      <c r="BA142" s="2">
        <v>0.15178571428571427</v>
      </c>
      <c r="BB142" s="2">
        <v>7.1428571428571425E-2</v>
      </c>
      <c r="BC142" s="2">
        <v>0.41964285714285715</v>
      </c>
      <c r="BD142" s="2">
        <v>0.5714285714285714</v>
      </c>
      <c r="BE142" s="2">
        <v>0.39285714285714285</v>
      </c>
      <c r="BF142" s="2">
        <v>0.6428571428571429</v>
      </c>
      <c r="BG142" s="2">
        <v>6.25E-2</v>
      </c>
      <c r="BH142" s="2">
        <v>0.6428571428571429</v>
      </c>
      <c r="BI142" s="2">
        <v>0.23214285714285715</v>
      </c>
      <c r="BJ142" s="2">
        <v>3.5714285714285712E-2</v>
      </c>
      <c r="BK142" s="2">
        <v>8.9285714285714288E-2</v>
      </c>
      <c r="BL142" s="2">
        <v>3.5714285714285712E-2</v>
      </c>
      <c r="BM142" s="2">
        <v>0.22321428571428573</v>
      </c>
      <c r="BN142" s="2">
        <v>0.2767857142857143</v>
      </c>
      <c r="BO142" s="2">
        <v>0.30357142857142855</v>
      </c>
      <c r="BP142" s="2">
        <v>0.4017857142857143</v>
      </c>
      <c r="BQ142" s="2">
        <v>0.16964285714285715</v>
      </c>
      <c r="BR142" s="2">
        <v>0.6428571428571429</v>
      </c>
      <c r="BS142" s="2">
        <v>4.4642857142857144E-2</v>
      </c>
      <c r="BT142" s="2">
        <v>0.10714285714285714</v>
      </c>
      <c r="BU142" s="2">
        <v>4.4642857142857144E-2</v>
      </c>
      <c r="BV142" s="2">
        <v>0.125</v>
      </c>
      <c r="BW142" s="2">
        <v>4.4642857142857144E-2</v>
      </c>
      <c r="BX142" s="2">
        <v>9.8214285714285712E-2</v>
      </c>
      <c r="BY142" s="2">
        <v>0.90757121103705141</v>
      </c>
      <c r="BZ142" s="2">
        <v>0.52359877559829882</v>
      </c>
      <c r="CA142" s="2">
        <v>5</v>
      </c>
      <c r="CB142" s="33" t="s">
        <v>124</v>
      </c>
      <c r="CC142" s="2">
        <f t="shared" si="59"/>
        <v>1.096774193548387</v>
      </c>
      <c r="CD142" s="2">
        <f t="shared" si="60"/>
        <v>1.7894736842105261</v>
      </c>
      <c r="CE142" s="2">
        <f t="shared" si="61"/>
        <v>0.734375</v>
      </c>
      <c r="CF142" s="2">
        <f t="shared" si="62"/>
        <v>0.61111111111111105</v>
      </c>
      <c r="CG142" s="2">
        <f t="shared" si="63"/>
        <v>0.7321428571428571</v>
      </c>
      <c r="CH142" s="2">
        <f t="shared" si="64"/>
        <v>1.2857142857142858</v>
      </c>
    </row>
    <row r="143" spans="1:86" x14ac:dyDescent="0.25">
      <c r="A143" s="1" t="s">
        <v>123</v>
      </c>
      <c r="B143" s="1"/>
      <c r="C143" s="33" t="s">
        <v>91</v>
      </c>
      <c r="D143" s="2">
        <v>6</v>
      </c>
      <c r="E143" s="3">
        <v>74</v>
      </c>
      <c r="F143" s="3">
        <v>76</v>
      </c>
      <c r="G143" s="3">
        <v>6</v>
      </c>
      <c r="H143" s="3">
        <v>12</v>
      </c>
      <c r="I143" s="3">
        <v>14</v>
      </c>
      <c r="J143" s="3">
        <v>22</v>
      </c>
      <c r="K143" s="3">
        <v>25</v>
      </c>
      <c r="L143" s="3">
        <v>28</v>
      </c>
      <c r="M143" s="3">
        <v>28</v>
      </c>
      <c r="N143" s="3">
        <v>15</v>
      </c>
      <c r="O143" s="3">
        <v>10</v>
      </c>
      <c r="P143" s="3">
        <v>7</v>
      </c>
      <c r="Q143" s="3">
        <v>31</v>
      </c>
      <c r="R143" s="3">
        <v>36</v>
      </c>
      <c r="S143" s="3">
        <v>28</v>
      </c>
      <c r="T143" s="3">
        <v>48</v>
      </c>
      <c r="U143" s="3">
        <v>3</v>
      </c>
      <c r="V143" s="3">
        <v>56</v>
      </c>
      <c r="W143" s="3">
        <v>17</v>
      </c>
      <c r="X143" s="3">
        <v>5</v>
      </c>
      <c r="Y143" s="4">
        <v>6</v>
      </c>
      <c r="Z143" s="4">
        <v>3</v>
      </c>
      <c r="AA143" s="4">
        <v>14</v>
      </c>
      <c r="AB143" s="4">
        <v>23</v>
      </c>
      <c r="AC143" s="4">
        <v>29</v>
      </c>
      <c r="AD143" s="4">
        <v>35</v>
      </c>
      <c r="AE143" s="4">
        <v>14</v>
      </c>
      <c r="AF143" s="5">
        <v>57</v>
      </c>
      <c r="AG143" s="5">
        <v>4</v>
      </c>
      <c r="AH143" s="5">
        <v>10</v>
      </c>
      <c r="AI143" s="5">
        <v>4</v>
      </c>
      <c r="AJ143" s="5">
        <v>13</v>
      </c>
      <c r="AK143" s="5">
        <v>3</v>
      </c>
      <c r="AL143" s="5">
        <v>11</v>
      </c>
      <c r="AM143" s="6">
        <v>59</v>
      </c>
      <c r="AN143" s="6">
        <v>19</v>
      </c>
      <c r="AO143" s="68">
        <f>RADIANS(59)</f>
        <v>1.0297442586766545</v>
      </c>
      <c r="AP143" s="68">
        <f>RADIANS(19)</f>
        <v>0.33161255787892263</v>
      </c>
      <c r="AQ143" s="2" t="s">
        <v>106</v>
      </c>
      <c r="AR143" s="2">
        <v>1.027027027027027</v>
      </c>
      <c r="AS143" s="2">
        <v>8.1081081081081086E-2</v>
      </c>
      <c r="AT143" s="2">
        <v>0.16216216216216217</v>
      </c>
      <c r="AU143" s="2">
        <v>0.1891891891891892</v>
      </c>
      <c r="AV143" s="2">
        <v>0.29729729729729731</v>
      </c>
      <c r="AW143" s="2">
        <v>0.33783783783783783</v>
      </c>
      <c r="AX143" s="2">
        <v>0.3783783783783784</v>
      </c>
      <c r="AY143" s="2">
        <v>0.3783783783783784</v>
      </c>
      <c r="AZ143" s="2">
        <v>0.20270270270270271</v>
      </c>
      <c r="BA143" s="2">
        <v>0.13513513513513514</v>
      </c>
      <c r="BB143" s="2">
        <v>9.45945945945946E-2</v>
      </c>
      <c r="BC143" s="2">
        <v>0.41891891891891891</v>
      </c>
      <c r="BD143" s="2">
        <v>0.48648648648648651</v>
      </c>
      <c r="BE143" s="2">
        <v>0.3783783783783784</v>
      </c>
      <c r="BF143" s="2">
        <v>0.64864864864864868</v>
      </c>
      <c r="BG143" s="2">
        <v>4.0540540540540543E-2</v>
      </c>
      <c r="BH143" s="2">
        <v>0.7567567567567568</v>
      </c>
      <c r="BI143" s="2">
        <v>0.22972972972972974</v>
      </c>
      <c r="BJ143" s="2">
        <v>6.7567567567567571E-2</v>
      </c>
      <c r="BK143" s="2">
        <v>8.1081081081081086E-2</v>
      </c>
      <c r="BL143" s="2">
        <v>4.0540540540540543E-2</v>
      </c>
      <c r="BM143" s="2">
        <v>0.1891891891891892</v>
      </c>
      <c r="BN143" s="2">
        <v>0.3108108108108108</v>
      </c>
      <c r="BO143" s="2">
        <v>0.39189189189189189</v>
      </c>
      <c r="BP143" s="2">
        <v>0.47297297297297297</v>
      </c>
      <c r="BQ143" s="2">
        <v>0.1891891891891892</v>
      </c>
      <c r="BR143" s="2">
        <v>0.77027027027027029</v>
      </c>
      <c r="BS143" s="2">
        <v>5.4054054054054057E-2</v>
      </c>
      <c r="BT143" s="2">
        <v>0.13513513513513514</v>
      </c>
      <c r="BU143" s="2">
        <v>5.4054054054054057E-2</v>
      </c>
      <c r="BV143" s="2">
        <v>0.17567567567567569</v>
      </c>
      <c r="BW143" s="2">
        <v>4.0540540540540543E-2</v>
      </c>
      <c r="BX143" s="2">
        <v>0.14864864864864866</v>
      </c>
      <c r="BY143" s="2">
        <v>1.0297442586766545</v>
      </c>
      <c r="BZ143" s="2">
        <v>0.33161255787892263</v>
      </c>
      <c r="CA143" s="2">
        <v>6</v>
      </c>
      <c r="CB143" s="33" t="s">
        <v>124</v>
      </c>
      <c r="CC143" s="2">
        <f t="shared" si="59"/>
        <v>1.2608695652173914</v>
      </c>
      <c r="CD143" s="2">
        <f t="shared" si="60"/>
        <v>2.0714285714285712</v>
      </c>
      <c r="CE143" s="2">
        <f t="shared" si="61"/>
        <v>0.86111111111111105</v>
      </c>
      <c r="CF143" s="2">
        <f t="shared" si="62"/>
        <v>0.58333333333333337</v>
      </c>
      <c r="CG143" s="2">
        <f t="shared" si="63"/>
        <v>0.7567567567567568</v>
      </c>
      <c r="CH143" s="2">
        <f t="shared" si="64"/>
        <v>1.2972972972972974</v>
      </c>
    </row>
    <row r="144" spans="1:86" x14ac:dyDescent="0.25">
      <c r="A144" s="1" t="s">
        <v>123</v>
      </c>
      <c r="B144" s="1"/>
      <c r="C144" s="33" t="s">
        <v>91</v>
      </c>
      <c r="D144" s="2">
        <v>7</v>
      </c>
      <c r="E144" s="3">
        <v>91</v>
      </c>
      <c r="F144" s="3">
        <v>92</v>
      </c>
      <c r="G144" s="3">
        <v>9</v>
      </c>
      <c r="H144" s="3">
        <v>15</v>
      </c>
      <c r="I144" s="3">
        <v>18</v>
      </c>
      <c r="J144" s="3">
        <v>19</v>
      </c>
      <c r="K144" s="3">
        <v>26</v>
      </c>
      <c r="L144" s="3">
        <v>31</v>
      </c>
      <c r="M144" s="3">
        <v>33</v>
      </c>
      <c r="N144" s="3">
        <v>27</v>
      </c>
      <c r="O144" s="3">
        <v>22</v>
      </c>
      <c r="P144" s="3">
        <v>12</v>
      </c>
      <c r="Q144" s="3">
        <v>38</v>
      </c>
      <c r="R144" s="3">
        <v>29</v>
      </c>
      <c r="S144" s="3">
        <v>34</v>
      </c>
      <c r="T144" s="3">
        <v>37</v>
      </c>
      <c r="U144" s="3">
        <v>7</v>
      </c>
      <c r="V144" s="3">
        <v>67</v>
      </c>
      <c r="W144" s="3">
        <v>23</v>
      </c>
      <c r="X144" s="3">
        <v>5</v>
      </c>
      <c r="Y144" s="4">
        <v>8</v>
      </c>
      <c r="Z144" s="4">
        <v>4</v>
      </c>
      <c r="AA144" s="4">
        <v>19</v>
      </c>
      <c r="AB144" s="4">
        <v>36</v>
      </c>
      <c r="AC144" s="4">
        <v>40</v>
      </c>
      <c r="AD144" s="4">
        <v>46</v>
      </c>
      <c r="AE144" s="4">
        <v>21</v>
      </c>
      <c r="AF144" s="5">
        <v>72</v>
      </c>
      <c r="AG144" s="5">
        <v>6</v>
      </c>
      <c r="AH144" s="5">
        <v>14</v>
      </c>
      <c r="AI144" s="5">
        <v>5</v>
      </c>
      <c r="AJ144" s="5">
        <v>16</v>
      </c>
      <c r="AK144" s="5">
        <v>4</v>
      </c>
      <c r="AL144" s="5">
        <v>15</v>
      </c>
      <c r="AM144" s="6">
        <v>56</v>
      </c>
      <c r="AN144" s="6">
        <v>18</v>
      </c>
      <c r="AO144" s="68">
        <f>RADIANS(56)</f>
        <v>0.97738438111682457</v>
      </c>
      <c r="AP144" s="68">
        <f>RADIANS(18)</f>
        <v>0.31415926535897931</v>
      </c>
      <c r="AQ144" s="2"/>
      <c r="AR144" s="2">
        <v>1.0109890109890109</v>
      </c>
      <c r="AS144" s="2">
        <v>9.8901098901098897E-2</v>
      </c>
      <c r="AT144" s="2">
        <v>0.16483516483516483</v>
      </c>
      <c r="AU144" s="2">
        <v>0.19780219780219779</v>
      </c>
      <c r="AV144" s="2">
        <v>0.2087912087912088</v>
      </c>
      <c r="AW144" s="2">
        <v>0.2857142857142857</v>
      </c>
      <c r="AX144" s="2">
        <v>0.34065934065934067</v>
      </c>
      <c r="AY144" s="2">
        <v>0.36263736263736263</v>
      </c>
      <c r="AZ144" s="2">
        <v>0.2967032967032967</v>
      </c>
      <c r="BA144" s="2">
        <v>0.24175824175824176</v>
      </c>
      <c r="BB144" s="2">
        <v>0.13186813186813187</v>
      </c>
      <c r="BC144" s="2">
        <v>0.4175824175824176</v>
      </c>
      <c r="BD144" s="2">
        <v>0.31868131868131866</v>
      </c>
      <c r="BE144" s="2">
        <v>0.37362637362637363</v>
      </c>
      <c r="BF144" s="2">
        <v>0.40659340659340659</v>
      </c>
      <c r="BG144" s="2">
        <v>7.6923076923076927E-2</v>
      </c>
      <c r="BH144" s="2">
        <v>0.73626373626373631</v>
      </c>
      <c r="BI144" s="2">
        <v>0.25274725274725274</v>
      </c>
      <c r="BJ144" s="2">
        <v>5.4945054945054944E-2</v>
      </c>
      <c r="BK144" s="2">
        <v>8.7912087912087919E-2</v>
      </c>
      <c r="BL144" s="2">
        <v>4.3956043956043959E-2</v>
      </c>
      <c r="BM144" s="2">
        <v>0.2087912087912088</v>
      </c>
      <c r="BN144" s="2">
        <v>0.39560439560439559</v>
      </c>
      <c r="BO144" s="2">
        <v>0.43956043956043955</v>
      </c>
      <c r="BP144" s="2">
        <v>0.50549450549450547</v>
      </c>
      <c r="BQ144" s="2">
        <v>0.23076923076923078</v>
      </c>
      <c r="BR144" s="2">
        <v>0.79120879120879117</v>
      </c>
      <c r="BS144" s="2">
        <v>6.5934065934065936E-2</v>
      </c>
      <c r="BT144" s="2">
        <v>0.15384615384615385</v>
      </c>
      <c r="BU144" s="2">
        <v>5.4945054945054944E-2</v>
      </c>
      <c r="BV144" s="2">
        <v>0.17582417582417584</v>
      </c>
      <c r="BW144" s="2">
        <v>4.3956043956043959E-2</v>
      </c>
      <c r="BX144" s="2">
        <v>0.16483516483516483</v>
      </c>
      <c r="BY144" s="2">
        <v>0.97738438111682457</v>
      </c>
      <c r="BZ144" s="2">
        <v>0.31415926535897931</v>
      </c>
      <c r="CA144" s="2">
        <v>7</v>
      </c>
      <c r="CB144" s="33" t="s">
        <v>124</v>
      </c>
      <c r="CC144" s="2">
        <f t="shared" si="59"/>
        <v>1.1111111111111112</v>
      </c>
      <c r="CD144" s="2">
        <f t="shared" si="60"/>
        <v>1.9047619047619047</v>
      </c>
      <c r="CE144" s="2">
        <f t="shared" si="61"/>
        <v>1.3103448275862071</v>
      </c>
      <c r="CF144" s="2">
        <f t="shared" si="62"/>
        <v>0.91891891891891897</v>
      </c>
      <c r="CG144" s="2">
        <f t="shared" si="63"/>
        <v>0.68131868131868134</v>
      </c>
      <c r="CH144" s="2">
        <f t="shared" si="64"/>
        <v>0.81318681318681318</v>
      </c>
    </row>
    <row r="145" spans="1:86" x14ac:dyDescent="0.25">
      <c r="A145" s="1" t="s">
        <v>123</v>
      </c>
      <c r="B145" s="1"/>
      <c r="C145" s="33" t="s">
        <v>91</v>
      </c>
      <c r="D145" s="2">
        <v>8</v>
      </c>
      <c r="E145" s="3">
        <v>84</v>
      </c>
      <c r="F145" s="3">
        <v>87</v>
      </c>
      <c r="G145" s="3">
        <v>7</v>
      </c>
      <c r="H145" s="3">
        <v>13</v>
      </c>
      <c r="I145" s="3">
        <v>16</v>
      </c>
      <c r="J145" s="3">
        <v>21</v>
      </c>
      <c r="K145" s="3">
        <v>27</v>
      </c>
      <c r="L145" s="3">
        <v>30</v>
      </c>
      <c r="M145" s="3">
        <v>31</v>
      </c>
      <c r="N145" s="3">
        <v>15</v>
      </c>
      <c r="O145" s="3">
        <v>12</v>
      </c>
      <c r="P145" s="3">
        <v>6.5</v>
      </c>
      <c r="Q145" s="3">
        <v>34</v>
      </c>
      <c r="R145" s="3">
        <v>44</v>
      </c>
      <c r="S145" s="3">
        <v>31</v>
      </c>
      <c r="T145" s="3">
        <v>49</v>
      </c>
      <c r="U145" s="3">
        <v>6</v>
      </c>
      <c r="V145" s="3">
        <v>59</v>
      </c>
      <c r="W145" s="3">
        <v>29</v>
      </c>
      <c r="X145" s="3">
        <v>4.5</v>
      </c>
      <c r="Y145" s="4">
        <v>7</v>
      </c>
      <c r="Z145" s="4">
        <v>4</v>
      </c>
      <c r="AA145" s="4">
        <v>15</v>
      </c>
      <c r="AB145" s="4">
        <v>32</v>
      </c>
      <c r="AC145" s="4">
        <v>33</v>
      </c>
      <c r="AD145" s="4">
        <v>40</v>
      </c>
      <c r="AE145" s="4">
        <v>13</v>
      </c>
      <c r="AF145" s="5">
        <v>62</v>
      </c>
      <c r="AG145" s="5">
        <v>5</v>
      </c>
      <c r="AH145" s="5">
        <v>11</v>
      </c>
      <c r="AI145" s="5">
        <v>4</v>
      </c>
      <c r="AJ145" s="5">
        <v>15</v>
      </c>
      <c r="AK145" s="5">
        <v>4</v>
      </c>
      <c r="AL145" s="5">
        <v>12</v>
      </c>
      <c r="AM145" s="6">
        <v>57</v>
      </c>
      <c r="AN145" s="6">
        <v>19</v>
      </c>
      <c r="AO145" s="68">
        <f>RADIANS(57)</f>
        <v>0.99483767363676789</v>
      </c>
      <c r="AP145" s="68">
        <f>RADIANS(19)</f>
        <v>0.33161255787892263</v>
      </c>
      <c r="AQ145" s="2"/>
      <c r="AR145" s="2">
        <v>1.0357142857142858</v>
      </c>
      <c r="AS145" s="2">
        <v>8.3333333333333329E-2</v>
      </c>
      <c r="AT145" s="2">
        <v>0.15476190476190477</v>
      </c>
      <c r="AU145" s="2">
        <v>0.19047619047619047</v>
      </c>
      <c r="AV145" s="2">
        <v>0.25</v>
      </c>
      <c r="AW145" s="2">
        <v>0.32142857142857145</v>
      </c>
      <c r="AX145" s="2">
        <v>0.35714285714285715</v>
      </c>
      <c r="AY145" s="2">
        <v>0.36904761904761907</v>
      </c>
      <c r="AZ145" s="2">
        <v>0.17857142857142858</v>
      </c>
      <c r="BA145" s="2">
        <v>0.14285714285714285</v>
      </c>
      <c r="BB145" s="2">
        <v>7.7380952380952384E-2</v>
      </c>
      <c r="BC145" s="2">
        <v>0.40476190476190477</v>
      </c>
      <c r="BD145" s="2">
        <v>0.52380952380952384</v>
      </c>
      <c r="BE145" s="2">
        <v>0.36904761904761907</v>
      </c>
      <c r="BF145" s="2">
        <v>0.58333333333333337</v>
      </c>
      <c r="BG145" s="2">
        <v>7.1428571428571425E-2</v>
      </c>
      <c r="BH145" s="2">
        <v>0.70238095238095233</v>
      </c>
      <c r="BI145" s="2">
        <v>0.34523809523809523</v>
      </c>
      <c r="BJ145" s="2">
        <v>5.3571428571428568E-2</v>
      </c>
      <c r="BK145" s="2">
        <v>8.3333333333333329E-2</v>
      </c>
      <c r="BL145" s="2">
        <v>4.7619047619047616E-2</v>
      </c>
      <c r="BM145" s="2">
        <v>0.17857142857142858</v>
      </c>
      <c r="BN145" s="2">
        <v>0.38095238095238093</v>
      </c>
      <c r="BO145" s="2">
        <v>0.39285714285714285</v>
      </c>
      <c r="BP145" s="2">
        <v>0.47619047619047616</v>
      </c>
      <c r="BQ145" s="2">
        <v>0.15476190476190477</v>
      </c>
      <c r="BR145" s="2">
        <v>0.73809523809523814</v>
      </c>
      <c r="BS145" s="2">
        <v>5.9523809523809521E-2</v>
      </c>
      <c r="BT145" s="2">
        <v>0.13095238095238096</v>
      </c>
      <c r="BU145" s="2">
        <v>4.7619047619047616E-2</v>
      </c>
      <c r="BV145" s="2">
        <v>0.17857142857142858</v>
      </c>
      <c r="BW145" s="2">
        <v>4.7619047619047616E-2</v>
      </c>
      <c r="BX145" s="2">
        <v>0.14285714285714285</v>
      </c>
      <c r="BY145" s="2">
        <v>0.99483767363676789</v>
      </c>
      <c r="BZ145" s="2">
        <v>0.33161255787892263</v>
      </c>
      <c r="CA145" s="2">
        <v>8</v>
      </c>
      <c r="CB145" s="33" t="s">
        <v>124</v>
      </c>
      <c r="CC145" s="2">
        <f t="shared" si="59"/>
        <v>1.03125</v>
      </c>
      <c r="CD145" s="2">
        <f t="shared" si="60"/>
        <v>2.5384615384615383</v>
      </c>
      <c r="CE145" s="2">
        <f t="shared" si="61"/>
        <v>0.77272727272727271</v>
      </c>
      <c r="CF145" s="2">
        <f t="shared" si="62"/>
        <v>0.63265306122448983</v>
      </c>
      <c r="CG145" s="2">
        <f t="shared" si="63"/>
        <v>0.7142857142857143</v>
      </c>
      <c r="CH145" s="2">
        <f t="shared" si="64"/>
        <v>1.1666666666666667</v>
      </c>
    </row>
    <row r="146" spans="1:86" x14ac:dyDescent="0.25">
      <c r="A146" s="1" t="s">
        <v>123</v>
      </c>
      <c r="B146" s="1"/>
      <c r="C146" s="33" t="s">
        <v>91</v>
      </c>
      <c r="D146" s="2">
        <v>9</v>
      </c>
      <c r="E146" s="3">
        <v>108</v>
      </c>
      <c r="F146" s="3">
        <v>112</v>
      </c>
      <c r="G146" s="3">
        <v>10</v>
      </c>
      <c r="H146" s="3">
        <v>21</v>
      </c>
      <c r="I146" s="3">
        <v>23</v>
      </c>
      <c r="J146" s="3">
        <v>32</v>
      </c>
      <c r="K146" s="3">
        <v>36</v>
      </c>
      <c r="L146" s="3">
        <v>41</v>
      </c>
      <c r="M146" s="3">
        <v>43</v>
      </c>
      <c r="N146" s="3">
        <v>23</v>
      </c>
      <c r="O146" s="3">
        <v>17</v>
      </c>
      <c r="P146" s="3">
        <v>11</v>
      </c>
      <c r="Q146" s="3">
        <v>46</v>
      </c>
      <c r="R146" s="3">
        <v>58</v>
      </c>
      <c r="S146" s="3">
        <v>44</v>
      </c>
      <c r="T146" s="3">
        <v>65</v>
      </c>
      <c r="U146" s="3">
        <v>4</v>
      </c>
      <c r="V146" s="3">
        <v>70</v>
      </c>
      <c r="W146" s="3">
        <v>25</v>
      </c>
      <c r="X146" s="3">
        <v>6</v>
      </c>
      <c r="Y146" s="4">
        <v>9</v>
      </c>
      <c r="Z146" s="4">
        <v>4</v>
      </c>
      <c r="AA146" s="4">
        <v>24</v>
      </c>
      <c r="AB146" s="4">
        <v>34</v>
      </c>
      <c r="AC146" s="4">
        <v>43</v>
      </c>
      <c r="AD146" s="4">
        <v>51.5</v>
      </c>
      <c r="AE146" s="4">
        <v>21</v>
      </c>
      <c r="AF146" s="5">
        <v>76</v>
      </c>
      <c r="AG146" s="5">
        <v>7</v>
      </c>
      <c r="AH146" s="5">
        <v>15</v>
      </c>
      <c r="AI146" s="5">
        <v>6</v>
      </c>
      <c r="AJ146" s="5">
        <v>16</v>
      </c>
      <c r="AK146" s="5">
        <v>6</v>
      </c>
      <c r="AL146" s="5">
        <v>13</v>
      </c>
      <c r="AM146" s="6">
        <v>49</v>
      </c>
      <c r="AN146" s="6">
        <v>24</v>
      </c>
      <c r="AO146" s="68">
        <f>RADIANS(49)</f>
        <v>0.85521133347722145</v>
      </c>
      <c r="AP146" s="68">
        <f>RADIANS(24)</f>
        <v>0.41887902047863912</v>
      </c>
      <c r="AQ146" s="2"/>
      <c r="AR146" s="2">
        <v>1.037037037037037</v>
      </c>
      <c r="AS146" s="2">
        <v>9.2592592592592587E-2</v>
      </c>
      <c r="AT146" s="2">
        <v>0.19444444444444445</v>
      </c>
      <c r="AU146" s="2">
        <v>0.21296296296296297</v>
      </c>
      <c r="AV146" s="2">
        <v>0.29629629629629628</v>
      </c>
      <c r="AW146" s="2">
        <v>0.33333333333333331</v>
      </c>
      <c r="AX146" s="2">
        <v>0.37962962962962965</v>
      </c>
      <c r="AY146" s="2">
        <v>0.39814814814814814</v>
      </c>
      <c r="AZ146" s="2">
        <v>0.21296296296296297</v>
      </c>
      <c r="BA146" s="2">
        <v>0.15740740740740741</v>
      </c>
      <c r="BB146" s="2">
        <v>0.10185185185185185</v>
      </c>
      <c r="BC146" s="2">
        <v>0.42592592592592593</v>
      </c>
      <c r="BD146" s="2">
        <v>0.53703703703703709</v>
      </c>
      <c r="BE146" s="2">
        <v>0.40740740740740738</v>
      </c>
      <c r="BF146" s="2">
        <v>0.60185185185185186</v>
      </c>
      <c r="BG146" s="2">
        <v>3.7037037037037035E-2</v>
      </c>
      <c r="BH146" s="2">
        <v>0.64814814814814814</v>
      </c>
      <c r="BI146" s="2">
        <v>0.23148148148148148</v>
      </c>
      <c r="BJ146" s="2">
        <v>5.5555555555555552E-2</v>
      </c>
      <c r="BK146" s="2">
        <v>8.3333333333333329E-2</v>
      </c>
      <c r="BL146" s="2">
        <v>3.7037037037037035E-2</v>
      </c>
      <c r="BM146" s="2">
        <v>0.22222222222222221</v>
      </c>
      <c r="BN146" s="2">
        <v>0.31481481481481483</v>
      </c>
      <c r="BO146" s="2">
        <v>0.39814814814814814</v>
      </c>
      <c r="BP146" s="2">
        <v>0.47685185185185186</v>
      </c>
      <c r="BQ146" s="2">
        <v>0.19444444444444445</v>
      </c>
      <c r="BR146" s="2">
        <v>0.70370370370370372</v>
      </c>
      <c r="BS146" s="2">
        <v>6.4814814814814811E-2</v>
      </c>
      <c r="BT146" s="2">
        <v>0.1388888888888889</v>
      </c>
      <c r="BU146" s="2">
        <v>5.5555555555555552E-2</v>
      </c>
      <c r="BV146" s="2">
        <v>0.14814814814814814</v>
      </c>
      <c r="BW146" s="2">
        <v>5.5555555555555552E-2</v>
      </c>
      <c r="BX146" s="2">
        <v>0.12037037037037036</v>
      </c>
      <c r="BY146" s="2">
        <v>0.85521133347722145</v>
      </c>
      <c r="BZ146" s="2">
        <v>0.41887902047863912</v>
      </c>
      <c r="CA146" s="2">
        <v>9</v>
      </c>
      <c r="CB146" s="33" t="s">
        <v>124</v>
      </c>
      <c r="CC146" s="2">
        <f t="shared" si="59"/>
        <v>1.2647058823529411</v>
      </c>
      <c r="CD146" s="2">
        <f t="shared" si="60"/>
        <v>2.0476190476190474</v>
      </c>
      <c r="CE146" s="2">
        <f t="shared" si="61"/>
        <v>0.79310344827586199</v>
      </c>
      <c r="CF146" s="2">
        <f t="shared" si="62"/>
        <v>0.67692307692307685</v>
      </c>
      <c r="CG146" s="2">
        <f t="shared" si="63"/>
        <v>0.7592592592592593</v>
      </c>
      <c r="CH146" s="2">
        <f t="shared" si="64"/>
        <v>1.2037037037037037</v>
      </c>
    </row>
    <row r="147" spans="1:86" ht="15.75" thickBot="1" x14ac:dyDescent="0.3">
      <c r="A147" s="8" t="s">
        <v>123</v>
      </c>
      <c r="B147" s="8"/>
      <c r="C147" s="33" t="s">
        <v>91</v>
      </c>
      <c r="D147" s="9">
        <v>10</v>
      </c>
      <c r="E147" s="15">
        <v>112</v>
      </c>
      <c r="F147" s="15">
        <v>112</v>
      </c>
      <c r="G147" s="15">
        <v>11</v>
      </c>
      <c r="H147" s="15">
        <v>22</v>
      </c>
      <c r="I147" s="15">
        <v>25</v>
      </c>
      <c r="J147" s="15">
        <v>31</v>
      </c>
      <c r="K147" s="15">
        <v>39</v>
      </c>
      <c r="L147" s="15">
        <v>42</v>
      </c>
      <c r="M147" s="15">
        <v>44</v>
      </c>
      <c r="N147" s="15">
        <v>23</v>
      </c>
      <c r="O147" s="15">
        <v>18</v>
      </c>
      <c r="P147" s="15">
        <v>14</v>
      </c>
      <c r="Q147" s="15">
        <v>46</v>
      </c>
      <c r="R147" s="15">
        <v>62</v>
      </c>
      <c r="S147" s="15">
        <v>43</v>
      </c>
      <c r="T147" s="15">
        <v>70</v>
      </c>
      <c r="U147" s="15">
        <v>8</v>
      </c>
      <c r="V147" s="15">
        <v>79</v>
      </c>
      <c r="W147" s="15">
        <v>30</v>
      </c>
      <c r="X147" s="15">
        <v>5</v>
      </c>
      <c r="Y147" s="17">
        <v>9</v>
      </c>
      <c r="Z147" s="17">
        <v>5</v>
      </c>
      <c r="AA147" s="17">
        <v>28</v>
      </c>
      <c r="AB147" s="17">
        <v>42</v>
      </c>
      <c r="AC147" s="17">
        <v>44</v>
      </c>
      <c r="AD147" s="17">
        <v>54</v>
      </c>
      <c r="AE147" s="17">
        <v>33</v>
      </c>
      <c r="AF147" s="16">
        <v>82</v>
      </c>
      <c r="AG147" s="16">
        <v>8</v>
      </c>
      <c r="AH147" s="16">
        <v>17</v>
      </c>
      <c r="AI147" s="16">
        <v>6</v>
      </c>
      <c r="AJ147" s="16">
        <v>18</v>
      </c>
      <c r="AK147" s="16">
        <v>5</v>
      </c>
      <c r="AL147" s="16">
        <v>15</v>
      </c>
      <c r="AM147" s="18">
        <v>57</v>
      </c>
      <c r="AN147" s="18">
        <v>21</v>
      </c>
      <c r="AO147" s="69">
        <f>RADIANS(57)</f>
        <v>0.99483767363676789</v>
      </c>
      <c r="AP147" s="69">
        <f>RADIANS(21)</f>
        <v>0.36651914291880922</v>
      </c>
      <c r="AQ147" s="9"/>
      <c r="AR147" s="9">
        <v>1</v>
      </c>
      <c r="AS147" s="9">
        <v>9.8214285714285712E-2</v>
      </c>
      <c r="AT147" s="9">
        <v>0.19642857142857142</v>
      </c>
      <c r="AU147" s="9">
        <v>0.22321428571428573</v>
      </c>
      <c r="AV147" s="9">
        <v>0.2767857142857143</v>
      </c>
      <c r="AW147" s="9">
        <v>0.3482142857142857</v>
      </c>
      <c r="AX147" s="9">
        <v>0.375</v>
      </c>
      <c r="AY147" s="9">
        <v>0.39285714285714285</v>
      </c>
      <c r="AZ147" s="9">
        <v>0.20535714285714285</v>
      </c>
      <c r="BA147" s="9">
        <v>0.16071428571428573</v>
      </c>
      <c r="BB147" s="9">
        <v>0.125</v>
      </c>
      <c r="BC147" s="9">
        <v>0.4107142857142857</v>
      </c>
      <c r="BD147" s="9">
        <v>0.5535714285714286</v>
      </c>
      <c r="BE147" s="9">
        <v>0.38392857142857145</v>
      </c>
      <c r="BF147" s="9">
        <v>0.625</v>
      </c>
      <c r="BG147" s="9">
        <v>7.1428571428571425E-2</v>
      </c>
      <c r="BH147" s="9">
        <v>0.7053571428571429</v>
      </c>
      <c r="BI147" s="9">
        <v>0.26785714285714285</v>
      </c>
      <c r="BJ147" s="9">
        <v>4.4642857142857144E-2</v>
      </c>
      <c r="BK147" s="9">
        <v>8.0357142857142863E-2</v>
      </c>
      <c r="BL147" s="9">
        <v>4.4642857142857144E-2</v>
      </c>
      <c r="BM147" s="9">
        <v>0.25</v>
      </c>
      <c r="BN147" s="9">
        <v>0.375</v>
      </c>
      <c r="BO147" s="9">
        <v>0.39285714285714285</v>
      </c>
      <c r="BP147" s="9">
        <v>0.48214285714285715</v>
      </c>
      <c r="BQ147" s="9">
        <v>0.29464285714285715</v>
      </c>
      <c r="BR147" s="9">
        <v>0.7321428571428571</v>
      </c>
      <c r="BS147" s="9">
        <v>7.1428571428571425E-2</v>
      </c>
      <c r="BT147" s="9">
        <v>0.15178571428571427</v>
      </c>
      <c r="BU147" s="9">
        <v>5.3571428571428568E-2</v>
      </c>
      <c r="BV147" s="9">
        <v>0.16071428571428573</v>
      </c>
      <c r="BW147" s="9">
        <v>4.4642857142857144E-2</v>
      </c>
      <c r="BX147" s="9">
        <v>0.13392857142857142</v>
      </c>
      <c r="BY147" s="9">
        <v>0.99483767363676789</v>
      </c>
      <c r="BZ147" s="9">
        <v>0.36651914291880922</v>
      </c>
      <c r="CA147" s="9">
        <v>10</v>
      </c>
      <c r="CB147" s="70" t="s">
        <v>124</v>
      </c>
      <c r="CC147" s="9">
        <f t="shared" si="59"/>
        <v>1.0476190476190477</v>
      </c>
      <c r="CD147" s="9">
        <f t="shared" si="60"/>
        <v>1.3333333333333333</v>
      </c>
      <c r="CE147" s="9">
        <f t="shared" si="61"/>
        <v>0.74193548387096764</v>
      </c>
      <c r="CF147" s="9">
        <f t="shared" si="62"/>
        <v>0.61428571428571432</v>
      </c>
      <c r="CG147" s="9">
        <f t="shared" si="63"/>
        <v>0.75</v>
      </c>
      <c r="CH147" s="9">
        <f t="shared" si="64"/>
        <v>1.25</v>
      </c>
    </row>
    <row r="148" spans="1:86" s="73" customFormat="1" x14ac:dyDescent="0.25">
      <c r="A148" s="71" t="s">
        <v>126</v>
      </c>
      <c r="B148" s="72"/>
      <c r="C148" s="42" t="s">
        <v>125</v>
      </c>
      <c r="D148" s="51">
        <v>1</v>
      </c>
      <c r="E148" s="52">
        <v>94</v>
      </c>
      <c r="F148" s="52">
        <v>94</v>
      </c>
      <c r="G148" s="52">
        <v>8</v>
      </c>
      <c r="H148" s="52">
        <v>14</v>
      </c>
      <c r="I148" s="52">
        <v>15</v>
      </c>
      <c r="J148" s="52">
        <v>19</v>
      </c>
      <c r="K148" s="52">
        <v>23</v>
      </c>
      <c r="L148" s="52">
        <v>38</v>
      </c>
      <c r="M148" s="52">
        <v>41</v>
      </c>
      <c r="N148" s="52">
        <v>38</v>
      </c>
      <c r="O148" s="52">
        <v>27</v>
      </c>
      <c r="P148" s="52">
        <v>13</v>
      </c>
      <c r="Q148" s="52">
        <v>44</v>
      </c>
      <c r="R148" s="52">
        <v>24</v>
      </c>
      <c r="S148" s="52">
        <v>40</v>
      </c>
      <c r="T148" s="52">
        <v>40</v>
      </c>
      <c r="U148" s="52">
        <v>6</v>
      </c>
      <c r="V148" s="52">
        <v>62</v>
      </c>
      <c r="W148" s="52">
        <v>29</v>
      </c>
      <c r="X148" s="52">
        <v>7</v>
      </c>
      <c r="Y148" s="53">
        <v>9</v>
      </c>
      <c r="Z148" s="53">
        <v>2.5</v>
      </c>
      <c r="AA148" s="53">
        <v>19</v>
      </c>
      <c r="AB148" s="53">
        <v>11</v>
      </c>
      <c r="AC148" s="53">
        <v>21</v>
      </c>
      <c r="AD148" s="53">
        <v>29</v>
      </c>
      <c r="AE148" s="53">
        <v>12</v>
      </c>
      <c r="AF148" s="54">
        <v>56</v>
      </c>
      <c r="AG148" s="54">
        <v>6</v>
      </c>
      <c r="AH148" s="54">
        <v>13</v>
      </c>
      <c r="AI148" s="54">
        <v>4</v>
      </c>
      <c r="AJ148" s="54">
        <v>15</v>
      </c>
      <c r="AK148" s="54">
        <v>5</v>
      </c>
      <c r="AL148" s="54">
        <v>12</v>
      </c>
      <c r="AM148" s="55">
        <v>58</v>
      </c>
      <c r="AN148" s="55">
        <v>17</v>
      </c>
      <c r="AO148" s="56" t="s">
        <v>127</v>
      </c>
      <c r="AP148" s="38">
        <v>1.0122909661567112</v>
      </c>
      <c r="AQ148" s="38">
        <v>0.29670597283903605</v>
      </c>
      <c r="AR148" s="73">
        <v>1</v>
      </c>
      <c r="AS148" s="73">
        <v>8.5106382978723402E-2</v>
      </c>
      <c r="AT148" s="73">
        <v>0.14893617021276595</v>
      </c>
      <c r="AU148" s="73">
        <v>0.15957446808510639</v>
      </c>
      <c r="AV148" s="73">
        <v>0.20212765957446807</v>
      </c>
      <c r="AW148" s="73">
        <v>0.24468085106382978</v>
      </c>
      <c r="AX148" s="73">
        <v>0.40425531914893614</v>
      </c>
      <c r="AY148" s="73">
        <v>0.43617021276595747</v>
      </c>
      <c r="AZ148" s="73">
        <v>0.40425531914893614</v>
      </c>
      <c r="BA148" s="73">
        <v>0.28723404255319152</v>
      </c>
      <c r="BB148" s="73">
        <v>0.13829787234042554</v>
      </c>
      <c r="BC148" s="73">
        <v>0.46808510638297873</v>
      </c>
      <c r="BD148" s="73">
        <v>0.25531914893617019</v>
      </c>
      <c r="BE148" s="73">
        <v>0.42553191489361702</v>
      </c>
      <c r="BF148" s="73">
        <v>0.42553191489361702</v>
      </c>
      <c r="BG148" s="73">
        <v>6.3829787234042548E-2</v>
      </c>
      <c r="BH148" s="73">
        <v>0.65957446808510634</v>
      </c>
      <c r="BI148" s="73">
        <v>0.30851063829787234</v>
      </c>
      <c r="BJ148" s="73">
        <v>7.4468085106382975E-2</v>
      </c>
      <c r="BK148" s="73">
        <v>9.5744680851063829E-2</v>
      </c>
      <c r="BL148" s="73">
        <v>2.6595744680851064E-2</v>
      </c>
      <c r="BM148" s="73">
        <v>0.20212765957446807</v>
      </c>
      <c r="BN148" s="73">
        <v>0.11702127659574468</v>
      </c>
      <c r="BO148" s="73">
        <v>0.22340425531914893</v>
      </c>
      <c r="BP148" s="73">
        <v>0.30851063829787234</v>
      </c>
      <c r="BQ148" s="73">
        <v>0.1276595744680851</v>
      </c>
      <c r="BR148" s="73">
        <v>0.5957446808510638</v>
      </c>
      <c r="BS148" s="73">
        <v>6.3829787234042548E-2</v>
      </c>
      <c r="BT148" s="73">
        <v>0.13829787234042554</v>
      </c>
      <c r="BU148" s="73">
        <v>4.2553191489361701E-2</v>
      </c>
      <c r="BV148" s="73">
        <v>0.15957446808510639</v>
      </c>
      <c r="BW148" s="73">
        <v>5.3191489361702128E-2</v>
      </c>
      <c r="BX148" s="73">
        <v>0.1276595744680851</v>
      </c>
      <c r="BY148" s="38">
        <v>1.0122909661567112</v>
      </c>
      <c r="BZ148" s="38">
        <v>0.29670597283903605</v>
      </c>
      <c r="CA148" s="2">
        <v>1</v>
      </c>
      <c r="CB148" s="33" t="s">
        <v>101</v>
      </c>
      <c r="CC148" s="2">
        <f>(BO148/BN148)</f>
        <v>1.9090909090909089</v>
      </c>
      <c r="CD148" s="2">
        <f>(BO148/BQ148)</f>
        <v>1.75</v>
      </c>
      <c r="CE148" s="2">
        <f>(BC148/BD148)</f>
        <v>1.8333333333333335</v>
      </c>
      <c r="CF148" s="2">
        <f>(BE148/BF148)</f>
        <v>1</v>
      </c>
      <c r="CG148" s="2">
        <f>(AX148/0.5)</f>
        <v>0.80851063829787229</v>
      </c>
      <c r="CH148" s="2">
        <f>(BF148/0.5)</f>
        <v>0.85106382978723405</v>
      </c>
    </row>
    <row r="149" spans="1:86" s="73" customFormat="1" x14ac:dyDescent="0.25">
      <c r="A149" s="71" t="s">
        <v>126</v>
      </c>
      <c r="B149" s="72"/>
      <c r="C149" s="42" t="s">
        <v>125</v>
      </c>
      <c r="D149" s="51">
        <v>2</v>
      </c>
      <c r="E149" s="52">
        <v>91</v>
      </c>
      <c r="F149" s="52">
        <v>91</v>
      </c>
      <c r="G149" s="52">
        <v>10</v>
      </c>
      <c r="H149" s="52">
        <v>13</v>
      </c>
      <c r="I149" s="52">
        <v>15</v>
      </c>
      <c r="J149" s="52">
        <v>16</v>
      </c>
      <c r="K149" s="52">
        <v>20</v>
      </c>
      <c r="L149" s="52">
        <v>31</v>
      </c>
      <c r="M149" s="52">
        <v>35</v>
      </c>
      <c r="N149" s="52">
        <v>29</v>
      </c>
      <c r="O149" s="52">
        <v>22</v>
      </c>
      <c r="P149" s="52">
        <v>12</v>
      </c>
      <c r="Q149" s="52">
        <v>39</v>
      </c>
      <c r="R149" s="52">
        <v>34</v>
      </c>
      <c r="S149" s="52">
        <v>35</v>
      </c>
      <c r="T149" s="52">
        <v>39</v>
      </c>
      <c r="U149" s="52">
        <v>5</v>
      </c>
      <c r="V149" s="52">
        <v>51</v>
      </c>
      <c r="W149" s="52">
        <v>21</v>
      </c>
      <c r="X149" s="52">
        <v>8</v>
      </c>
      <c r="Y149" s="53">
        <v>7.5</v>
      </c>
      <c r="Z149" s="53">
        <v>2.5</v>
      </c>
      <c r="AA149" s="53">
        <v>16</v>
      </c>
      <c r="AB149" s="53">
        <v>24</v>
      </c>
      <c r="AC149" s="53">
        <v>24</v>
      </c>
      <c r="AD149" s="53">
        <v>32</v>
      </c>
      <c r="AE149" s="53">
        <v>14</v>
      </c>
      <c r="AF149" s="54">
        <v>62</v>
      </c>
      <c r="AG149" s="54">
        <v>5</v>
      </c>
      <c r="AH149" s="54">
        <v>11</v>
      </c>
      <c r="AI149" s="54">
        <v>5.5</v>
      </c>
      <c r="AJ149" s="54">
        <v>13</v>
      </c>
      <c r="AK149" s="54">
        <v>5</v>
      </c>
      <c r="AL149" s="54">
        <v>8</v>
      </c>
      <c r="AM149" s="55">
        <v>67</v>
      </c>
      <c r="AN149" s="55">
        <v>21</v>
      </c>
      <c r="AO149" s="56" t="s">
        <v>127</v>
      </c>
      <c r="AP149" s="2">
        <v>1.1693705990000001</v>
      </c>
      <c r="AQ149" s="2">
        <v>0.36651914299999999</v>
      </c>
      <c r="AR149" s="73">
        <v>1</v>
      </c>
      <c r="AS149" s="73">
        <v>0.10989010989010989</v>
      </c>
      <c r="AT149" s="73">
        <v>0.14285714285714285</v>
      </c>
      <c r="AU149" s="73">
        <v>0.16483516483516483</v>
      </c>
      <c r="AV149" s="73">
        <v>0.17582417582417584</v>
      </c>
      <c r="AW149" s="73">
        <v>0.21978021978021978</v>
      </c>
      <c r="AX149" s="73">
        <v>0.34065934065934067</v>
      </c>
      <c r="AY149" s="73">
        <v>0.38461538461538464</v>
      </c>
      <c r="AZ149" s="73">
        <v>0.31868131868131866</v>
      </c>
      <c r="BA149" s="73">
        <v>0.24175824175824176</v>
      </c>
      <c r="BB149" s="73">
        <v>0.13186813186813187</v>
      </c>
      <c r="BC149" s="73">
        <v>0.42857142857142855</v>
      </c>
      <c r="BD149" s="73">
        <v>0.37362637362637363</v>
      </c>
      <c r="BE149" s="73">
        <v>0.38461538461538464</v>
      </c>
      <c r="BF149" s="73">
        <v>0.42857142857142855</v>
      </c>
      <c r="BG149" s="73">
        <v>5.4945054945054944E-2</v>
      </c>
      <c r="BH149" s="73">
        <v>0.56043956043956045</v>
      </c>
      <c r="BI149" s="73">
        <v>0.23076923076923078</v>
      </c>
      <c r="BJ149" s="73">
        <v>8.7912087912087919E-2</v>
      </c>
      <c r="BK149" s="73">
        <v>8.2417582417582416E-2</v>
      </c>
      <c r="BL149" s="73">
        <v>2.7472527472527472E-2</v>
      </c>
      <c r="BM149" s="73">
        <v>0.17582417582417584</v>
      </c>
      <c r="BN149" s="73">
        <v>0.26373626373626374</v>
      </c>
      <c r="BO149" s="73">
        <v>0.26373626373626374</v>
      </c>
      <c r="BP149" s="73">
        <v>0.35164835164835168</v>
      </c>
      <c r="BQ149" s="73">
        <v>0.15384615384615385</v>
      </c>
      <c r="BR149" s="73">
        <v>0.68131868131868134</v>
      </c>
      <c r="BS149" s="73">
        <v>5.4945054945054944E-2</v>
      </c>
      <c r="BT149" s="73">
        <v>0.12087912087912088</v>
      </c>
      <c r="BU149" s="73">
        <v>6.043956043956044E-2</v>
      </c>
      <c r="BV149" s="73">
        <v>0.14285714285714285</v>
      </c>
      <c r="BW149" s="73">
        <v>5.4945054945054944E-2</v>
      </c>
      <c r="BX149" s="73">
        <v>8.7912087912087919E-2</v>
      </c>
      <c r="BY149" s="2">
        <v>1.1693705990000001</v>
      </c>
      <c r="BZ149" s="2">
        <v>0.36651914299999999</v>
      </c>
      <c r="CA149" s="2">
        <v>2</v>
      </c>
      <c r="CB149" s="33" t="s">
        <v>101</v>
      </c>
      <c r="CC149" s="2">
        <f t="shared" ref="CC149:CC178" si="65">(BO149/BN149)</f>
        <v>1</v>
      </c>
      <c r="CD149" s="2">
        <f t="shared" ref="CD149:CD178" si="66">(BO149/BQ149)</f>
        <v>1.7142857142857142</v>
      </c>
      <c r="CE149" s="2">
        <f t="shared" ref="CE149:CE178" si="67">(BC149/BD149)</f>
        <v>1.1470588235294117</v>
      </c>
      <c r="CF149" s="2">
        <f t="shared" ref="CF149:CF178" si="68">(BE149/BF149)</f>
        <v>0.89743589743589758</v>
      </c>
      <c r="CG149" s="2">
        <f t="shared" ref="CG149:CG178" si="69">(AX149/0.5)</f>
        <v>0.68131868131868134</v>
      </c>
      <c r="CH149" s="2">
        <f t="shared" ref="CH149:CH178" si="70">(BF149/0.5)</f>
        <v>0.8571428571428571</v>
      </c>
    </row>
    <row r="150" spans="1:86" s="73" customFormat="1" x14ac:dyDescent="0.25">
      <c r="A150" s="71" t="s">
        <v>126</v>
      </c>
      <c r="B150" s="72"/>
      <c r="C150" s="42" t="s">
        <v>125</v>
      </c>
      <c r="D150" s="51">
        <v>3</v>
      </c>
      <c r="E150" s="52">
        <v>90</v>
      </c>
      <c r="F150" s="52">
        <v>91</v>
      </c>
      <c r="G150" s="52">
        <v>11</v>
      </c>
      <c r="H150" s="52">
        <v>9</v>
      </c>
      <c r="I150" s="52">
        <v>16</v>
      </c>
      <c r="J150" s="52">
        <v>18</v>
      </c>
      <c r="K150" s="52">
        <v>21</v>
      </c>
      <c r="L150" s="52">
        <v>33</v>
      </c>
      <c r="M150" s="52">
        <v>36.5</v>
      </c>
      <c r="N150" s="52">
        <v>36</v>
      </c>
      <c r="O150" s="52">
        <v>31</v>
      </c>
      <c r="P150" s="52">
        <v>12</v>
      </c>
      <c r="Q150" s="52">
        <v>41</v>
      </c>
      <c r="R150" s="52">
        <v>30</v>
      </c>
      <c r="S150" s="52">
        <v>38</v>
      </c>
      <c r="T150" s="52">
        <v>34</v>
      </c>
      <c r="U150" s="52">
        <v>4</v>
      </c>
      <c r="V150" s="52">
        <v>54</v>
      </c>
      <c r="W150" s="52">
        <v>22</v>
      </c>
      <c r="X150" s="52">
        <v>5</v>
      </c>
      <c r="Y150" s="53">
        <v>9</v>
      </c>
      <c r="Z150" s="53">
        <v>1.5</v>
      </c>
      <c r="AA150" s="53">
        <v>20</v>
      </c>
      <c r="AB150" s="53">
        <v>29</v>
      </c>
      <c r="AC150" s="53">
        <v>25</v>
      </c>
      <c r="AD150" s="53">
        <v>33.5</v>
      </c>
      <c r="AE150" s="53">
        <v>18</v>
      </c>
      <c r="AF150" s="54">
        <v>66</v>
      </c>
      <c r="AG150" s="54">
        <v>6</v>
      </c>
      <c r="AH150" s="54">
        <v>8</v>
      </c>
      <c r="AI150" s="54">
        <v>5</v>
      </c>
      <c r="AJ150" s="54">
        <v>9</v>
      </c>
      <c r="AK150" s="54">
        <v>5</v>
      </c>
      <c r="AL150" s="54">
        <v>8.5</v>
      </c>
      <c r="AM150" s="55">
        <v>64</v>
      </c>
      <c r="AN150" s="55">
        <v>16</v>
      </c>
      <c r="AO150" s="56"/>
      <c r="AP150" s="2">
        <v>1.117010721</v>
      </c>
      <c r="AQ150" s="2">
        <v>0.27925267999999998</v>
      </c>
      <c r="AR150" s="73">
        <v>1.0111111111111111</v>
      </c>
      <c r="AS150" s="73">
        <v>0.12222222222222222</v>
      </c>
      <c r="AT150" s="73">
        <v>0.1</v>
      </c>
      <c r="AU150" s="73">
        <v>0.17777777777777778</v>
      </c>
      <c r="AV150" s="73">
        <v>0.2</v>
      </c>
      <c r="AW150" s="73">
        <v>0.23333333333333334</v>
      </c>
      <c r="AX150" s="73">
        <v>0.36666666666666664</v>
      </c>
      <c r="AY150" s="73">
        <v>0.40555555555555556</v>
      </c>
      <c r="AZ150" s="73">
        <v>0.4</v>
      </c>
      <c r="BA150" s="73">
        <v>0.34444444444444444</v>
      </c>
      <c r="BB150" s="73">
        <v>0.13333333333333333</v>
      </c>
      <c r="BC150" s="73">
        <v>0.45555555555555555</v>
      </c>
      <c r="BD150" s="73">
        <v>0.33333333333333331</v>
      </c>
      <c r="BE150" s="73">
        <v>0.42222222222222222</v>
      </c>
      <c r="BF150" s="73">
        <v>0.37777777777777777</v>
      </c>
      <c r="BG150" s="73">
        <v>4.4444444444444446E-2</v>
      </c>
      <c r="BH150" s="73">
        <v>0.6</v>
      </c>
      <c r="BI150" s="73">
        <v>0.24444444444444444</v>
      </c>
      <c r="BJ150" s="73">
        <v>5.5555555555555552E-2</v>
      </c>
      <c r="BK150" s="73">
        <v>0.1</v>
      </c>
      <c r="BL150" s="73">
        <v>1.6666666666666666E-2</v>
      </c>
      <c r="BM150" s="73">
        <v>0.22222222222222221</v>
      </c>
      <c r="BN150" s="73">
        <v>0.32222222222222224</v>
      </c>
      <c r="BO150" s="73">
        <v>0.27777777777777779</v>
      </c>
      <c r="BP150" s="73">
        <v>0.37222222222222223</v>
      </c>
      <c r="BQ150" s="73">
        <v>0.2</v>
      </c>
      <c r="BR150" s="73">
        <v>0.73333333333333328</v>
      </c>
      <c r="BS150" s="73">
        <v>6.6666666666666666E-2</v>
      </c>
      <c r="BT150" s="73">
        <v>8.8888888888888892E-2</v>
      </c>
      <c r="BU150" s="73">
        <v>5.5555555555555552E-2</v>
      </c>
      <c r="BV150" s="73">
        <v>0.1</v>
      </c>
      <c r="BW150" s="73">
        <v>5.5555555555555552E-2</v>
      </c>
      <c r="BX150" s="73">
        <v>9.4444444444444442E-2</v>
      </c>
      <c r="BY150" s="2">
        <v>1.117010721</v>
      </c>
      <c r="BZ150" s="2">
        <v>0.27925267999999998</v>
      </c>
      <c r="CA150" s="2">
        <v>3</v>
      </c>
      <c r="CB150" s="33" t="s">
        <v>101</v>
      </c>
      <c r="CC150" s="2">
        <f t="shared" si="65"/>
        <v>0.86206896551724133</v>
      </c>
      <c r="CD150" s="2">
        <f t="shared" si="66"/>
        <v>1.3888888888888888</v>
      </c>
      <c r="CE150" s="2">
        <f t="shared" si="67"/>
        <v>1.3666666666666667</v>
      </c>
      <c r="CF150" s="2">
        <f t="shared" si="68"/>
        <v>1.1176470588235294</v>
      </c>
      <c r="CG150" s="2">
        <f t="shared" si="69"/>
        <v>0.73333333333333328</v>
      </c>
      <c r="CH150" s="2">
        <f t="shared" si="70"/>
        <v>0.75555555555555554</v>
      </c>
    </row>
    <row r="151" spans="1:86" s="73" customFormat="1" x14ac:dyDescent="0.25">
      <c r="A151" s="71" t="s">
        <v>126</v>
      </c>
      <c r="B151" s="72"/>
      <c r="C151" s="42" t="s">
        <v>125</v>
      </c>
      <c r="D151" s="51">
        <v>4</v>
      </c>
      <c r="E151" s="52">
        <v>82</v>
      </c>
      <c r="F151" s="52">
        <v>82.5</v>
      </c>
      <c r="G151" s="52">
        <v>9</v>
      </c>
      <c r="H151" s="52">
        <v>15</v>
      </c>
      <c r="I151" s="52">
        <v>17</v>
      </c>
      <c r="J151" s="52">
        <v>17</v>
      </c>
      <c r="K151" s="52">
        <v>22</v>
      </c>
      <c r="L151" s="52">
        <v>32</v>
      </c>
      <c r="M151" s="52">
        <v>37</v>
      </c>
      <c r="N151" s="52">
        <v>33</v>
      </c>
      <c r="O151" s="52">
        <v>28</v>
      </c>
      <c r="P151" s="52">
        <v>11</v>
      </c>
      <c r="Q151" s="52">
        <v>39</v>
      </c>
      <c r="R151" s="52">
        <v>28</v>
      </c>
      <c r="S151" s="52">
        <v>35</v>
      </c>
      <c r="T151" s="52">
        <v>37</v>
      </c>
      <c r="U151" s="52">
        <v>6</v>
      </c>
      <c r="V151" s="52">
        <v>47</v>
      </c>
      <c r="W151" s="52">
        <v>17</v>
      </c>
      <c r="X151" s="52">
        <v>8</v>
      </c>
      <c r="Y151" s="53">
        <v>7</v>
      </c>
      <c r="Z151" s="53">
        <v>4</v>
      </c>
      <c r="AA151" s="53">
        <v>17.5</v>
      </c>
      <c r="AB151" s="53">
        <v>22</v>
      </c>
      <c r="AC151" s="53">
        <v>20</v>
      </c>
      <c r="AD151" s="53">
        <v>25</v>
      </c>
      <c r="AE151" s="53">
        <v>14</v>
      </c>
      <c r="AF151" s="54">
        <v>58</v>
      </c>
      <c r="AG151" s="54">
        <v>9</v>
      </c>
      <c r="AH151" s="54">
        <v>12.5</v>
      </c>
      <c r="AI151" s="54">
        <v>8</v>
      </c>
      <c r="AJ151" s="54">
        <v>13</v>
      </c>
      <c r="AK151" s="54">
        <v>10</v>
      </c>
      <c r="AL151" s="54">
        <v>10</v>
      </c>
      <c r="AM151" s="55">
        <v>53</v>
      </c>
      <c r="AN151" s="55">
        <v>18</v>
      </c>
      <c r="AO151" s="56"/>
      <c r="AP151" s="7">
        <v>0.92502450355699462</v>
      </c>
      <c r="AQ151" s="7">
        <v>0.31415926535897931</v>
      </c>
      <c r="AR151" s="73">
        <v>1.0060975609756098</v>
      </c>
      <c r="AS151" s="73">
        <v>0.10975609756097561</v>
      </c>
      <c r="AT151" s="73">
        <v>0.18292682926829268</v>
      </c>
      <c r="AU151" s="73">
        <v>0.2073170731707317</v>
      </c>
      <c r="AV151" s="73">
        <v>0.2073170731707317</v>
      </c>
      <c r="AW151" s="73">
        <v>0.26829268292682928</v>
      </c>
      <c r="AX151" s="73">
        <v>0.3902439024390244</v>
      </c>
      <c r="AY151" s="73">
        <v>0.45121951219512196</v>
      </c>
      <c r="AZ151" s="73">
        <v>0.40243902439024393</v>
      </c>
      <c r="BA151" s="73">
        <v>0.34146341463414637</v>
      </c>
      <c r="BB151" s="73">
        <v>0.13414634146341464</v>
      </c>
      <c r="BC151" s="73">
        <v>0.47560975609756095</v>
      </c>
      <c r="BD151" s="73">
        <v>0.34146341463414637</v>
      </c>
      <c r="BE151" s="73">
        <v>0.42682926829268292</v>
      </c>
      <c r="BF151" s="73">
        <v>0.45121951219512196</v>
      </c>
      <c r="BG151" s="73">
        <v>7.3170731707317069E-2</v>
      </c>
      <c r="BH151" s="73">
        <v>0.57317073170731703</v>
      </c>
      <c r="BI151" s="73">
        <v>0.2073170731707317</v>
      </c>
      <c r="BJ151" s="73">
        <v>9.7560975609756101E-2</v>
      </c>
      <c r="BK151" s="73">
        <v>8.5365853658536592E-2</v>
      </c>
      <c r="BL151" s="73">
        <v>4.878048780487805E-2</v>
      </c>
      <c r="BM151" s="73">
        <v>0.21341463414634146</v>
      </c>
      <c r="BN151" s="73">
        <v>0.26829268292682928</v>
      </c>
      <c r="BO151" s="73">
        <v>0.24390243902439024</v>
      </c>
      <c r="BP151" s="73">
        <v>0.3048780487804878</v>
      </c>
      <c r="BQ151" s="73">
        <v>0.17073170731707318</v>
      </c>
      <c r="BR151" s="73">
        <v>0.70731707317073167</v>
      </c>
      <c r="BS151" s="73">
        <v>0.10975609756097561</v>
      </c>
      <c r="BT151" s="73">
        <v>0.1524390243902439</v>
      </c>
      <c r="BU151" s="73">
        <v>9.7560975609756101E-2</v>
      </c>
      <c r="BV151" s="73">
        <v>0.15853658536585366</v>
      </c>
      <c r="BW151" s="73">
        <v>0.12195121951219512</v>
      </c>
      <c r="BX151" s="73">
        <v>0.12195121951219512</v>
      </c>
      <c r="BY151" s="7">
        <v>0.92502450355699462</v>
      </c>
      <c r="BZ151" s="7">
        <v>0.31415926535897931</v>
      </c>
      <c r="CA151" s="2">
        <v>4</v>
      </c>
      <c r="CB151" s="33" t="s">
        <v>101</v>
      </c>
      <c r="CC151" s="2">
        <f t="shared" si="65"/>
        <v>0.90909090909090906</v>
      </c>
      <c r="CD151" s="2">
        <f t="shared" si="66"/>
        <v>1.4285714285714284</v>
      </c>
      <c r="CE151" s="2">
        <f t="shared" si="67"/>
        <v>1.3928571428571428</v>
      </c>
      <c r="CF151" s="2">
        <f t="shared" si="68"/>
        <v>0.94594594594594594</v>
      </c>
      <c r="CG151" s="2">
        <f t="shared" si="69"/>
        <v>0.78048780487804881</v>
      </c>
      <c r="CH151" s="2">
        <f t="shared" si="70"/>
        <v>0.90243902439024393</v>
      </c>
    </row>
    <row r="152" spans="1:86" s="73" customFormat="1" x14ac:dyDescent="0.25">
      <c r="A152" s="71" t="s">
        <v>126</v>
      </c>
      <c r="B152" s="72"/>
      <c r="C152" s="42" t="s">
        <v>125</v>
      </c>
      <c r="D152" s="51">
        <v>5</v>
      </c>
      <c r="E152" s="52">
        <v>84</v>
      </c>
      <c r="F152" s="52">
        <v>83</v>
      </c>
      <c r="G152" s="52">
        <v>9</v>
      </c>
      <c r="H152" s="52">
        <v>14</v>
      </c>
      <c r="I152" s="52">
        <v>15</v>
      </c>
      <c r="J152" s="52">
        <v>16</v>
      </c>
      <c r="K152" s="52">
        <v>20</v>
      </c>
      <c r="L152" s="52">
        <v>30</v>
      </c>
      <c r="M152" s="52">
        <v>29</v>
      </c>
      <c r="N152" s="52">
        <v>36</v>
      </c>
      <c r="O152" s="52">
        <v>26</v>
      </c>
      <c r="P152" s="52">
        <v>12.5</v>
      </c>
      <c r="Q152" s="52">
        <v>38</v>
      </c>
      <c r="R152" s="52">
        <v>23</v>
      </c>
      <c r="S152" s="52">
        <v>35</v>
      </c>
      <c r="T152" s="52">
        <v>36</v>
      </c>
      <c r="U152" s="52">
        <v>4</v>
      </c>
      <c r="V152" s="52">
        <v>62.5</v>
      </c>
      <c r="W152" s="52">
        <v>18</v>
      </c>
      <c r="X152" s="52">
        <v>10</v>
      </c>
      <c r="Y152" s="53">
        <v>6</v>
      </c>
      <c r="Z152" s="53">
        <v>6</v>
      </c>
      <c r="AA152" s="53">
        <v>13</v>
      </c>
      <c r="AB152" s="53">
        <v>24</v>
      </c>
      <c r="AC152" s="53">
        <v>21</v>
      </c>
      <c r="AD152" s="53">
        <v>24</v>
      </c>
      <c r="AE152" s="53">
        <v>16</v>
      </c>
      <c r="AF152" s="54">
        <v>62</v>
      </c>
      <c r="AG152" s="54">
        <v>6</v>
      </c>
      <c r="AH152" s="54">
        <v>13</v>
      </c>
      <c r="AI152" s="54">
        <v>5.5</v>
      </c>
      <c r="AJ152" s="54">
        <v>15</v>
      </c>
      <c r="AK152" s="54">
        <v>4.5</v>
      </c>
      <c r="AL152" s="54">
        <v>10</v>
      </c>
      <c r="AM152" s="55">
        <v>68</v>
      </c>
      <c r="AN152" s="55">
        <v>34</v>
      </c>
      <c r="AO152" s="56"/>
      <c r="AP152" s="2">
        <v>1.186823891</v>
      </c>
      <c r="AQ152" s="2">
        <v>0.59341194600000002</v>
      </c>
      <c r="AR152" s="73">
        <v>0.98809523809523814</v>
      </c>
      <c r="AS152" s="73">
        <v>0.10714285714285714</v>
      </c>
      <c r="AT152" s="73">
        <v>0.16666666666666666</v>
      </c>
      <c r="AU152" s="73">
        <v>0.17857142857142858</v>
      </c>
      <c r="AV152" s="73">
        <v>0.19047619047619047</v>
      </c>
      <c r="AW152" s="73">
        <v>0.23809523809523808</v>
      </c>
      <c r="AX152" s="73">
        <v>0.35714285714285715</v>
      </c>
      <c r="AY152" s="73">
        <v>0.34523809523809523</v>
      </c>
      <c r="AZ152" s="73">
        <v>0.42857142857142855</v>
      </c>
      <c r="BA152" s="73">
        <v>0.30952380952380953</v>
      </c>
      <c r="BB152" s="73">
        <v>0.14880952380952381</v>
      </c>
      <c r="BC152" s="73">
        <v>0.45238095238095238</v>
      </c>
      <c r="BD152" s="73">
        <v>0.27380952380952384</v>
      </c>
      <c r="BE152" s="73">
        <v>0.41666666666666669</v>
      </c>
      <c r="BF152" s="73">
        <v>0.42857142857142855</v>
      </c>
      <c r="BG152" s="73">
        <v>4.7619047619047616E-2</v>
      </c>
      <c r="BH152" s="73">
        <v>0.74404761904761907</v>
      </c>
      <c r="BI152" s="73">
        <v>0.21428571428571427</v>
      </c>
      <c r="BJ152" s="73">
        <v>0.11904761904761904</v>
      </c>
      <c r="BK152" s="73">
        <v>7.1428571428571425E-2</v>
      </c>
      <c r="BL152" s="73">
        <v>7.1428571428571425E-2</v>
      </c>
      <c r="BM152" s="73">
        <v>0.15476190476190477</v>
      </c>
      <c r="BN152" s="73">
        <v>0.2857142857142857</v>
      </c>
      <c r="BO152" s="73">
        <v>0.25</v>
      </c>
      <c r="BP152" s="73">
        <v>0.2857142857142857</v>
      </c>
      <c r="BQ152" s="73">
        <v>0.19047619047619047</v>
      </c>
      <c r="BR152" s="73">
        <v>0.73809523809523814</v>
      </c>
      <c r="BS152" s="73">
        <v>7.1428571428571425E-2</v>
      </c>
      <c r="BT152" s="73">
        <v>0.15476190476190477</v>
      </c>
      <c r="BU152" s="73">
        <v>6.5476190476190479E-2</v>
      </c>
      <c r="BV152" s="73">
        <v>0.17857142857142858</v>
      </c>
      <c r="BW152" s="73">
        <v>5.3571428571428568E-2</v>
      </c>
      <c r="BX152" s="73">
        <v>0.11904761904761904</v>
      </c>
      <c r="BY152" s="2">
        <v>1.186823891</v>
      </c>
      <c r="BZ152" s="2">
        <v>0.59341194600000002</v>
      </c>
      <c r="CA152" s="2">
        <v>5</v>
      </c>
      <c r="CB152" s="33" t="s">
        <v>101</v>
      </c>
      <c r="CC152" s="2">
        <f t="shared" si="65"/>
        <v>0.875</v>
      </c>
      <c r="CD152" s="2">
        <f t="shared" si="66"/>
        <v>1.3125</v>
      </c>
      <c r="CE152" s="2">
        <f t="shared" si="67"/>
        <v>1.652173913043478</v>
      </c>
      <c r="CF152" s="2">
        <f t="shared" si="68"/>
        <v>0.97222222222222232</v>
      </c>
      <c r="CG152" s="2">
        <f t="shared" si="69"/>
        <v>0.7142857142857143</v>
      </c>
      <c r="CH152" s="2">
        <f t="shared" si="70"/>
        <v>0.8571428571428571</v>
      </c>
    </row>
    <row r="153" spans="1:86" s="73" customFormat="1" x14ac:dyDescent="0.25">
      <c r="A153" s="71" t="s">
        <v>126</v>
      </c>
      <c r="B153" s="72"/>
      <c r="C153" s="42" t="s">
        <v>125</v>
      </c>
      <c r="D153" s="51">
        <v>6</v>
      </c>
      <c r="E153" s="52">
        <v>92</v>
      </c>
      <c r="F153" s="52">
        <v>94</v>
      </c>
      <c r="G153" s="52">
        <v>9.5</v>
      </c>
      <c r="H153" s="52">
        <v>15</v>
      </c>
      <c r="I153" s="52">
        <v>15.5</v>
      </c>
      <c r="J153" s="52">
        <v>19</v>
      </c>
      <c r="K153" s="52">
        <v>22.5</v>
      </c>
      <c r="L153" s="52">
        <v>37</v>
      </c>
      <c r="M153" s="52">
        <v>37</v>
      </c>
      <c r="N153" s="52">
        <v>34</v>
      </c>
      <c r="O153" s="52">
        <v>24</v>
      </c>
      <c r="P153" s="52">
        <v>11</v>
      </c>
      <c r="Q153" s="52">
        <v>41</v>
      </c>
      <c r="R153" s="52">
        <v>31</v>
      </c>
      <c r="S153" s="52">
        <v>38</v>
      </c>
      <c r="T153" s="52">
        <v>41</v>
      </c>
      <c r="U153" s="52">
        <v>3.5</v>
      </c>
      <c r="V153" s="52">
        <v>60</v>
      </c>
      <c r="W153" s="52">
        <v>23</v>
      </c>
      <c r="X153" s="52">
        <v>9</v>
      </c>
      <c r="Y153" s="53">
        <v>7</v>
      </c>
      <c r="Z153" s="53">
        <v>2</v>
      </c>
      <c r="AA153" s="53">
        <v>18</v>
      </c>
      <c r="AB153" s="53">
        <v>26.5</v>
      </c>
      <c r="AC153" s="53">
        <v>27</v>
      </c>
      <c r="AD153" s="53">
        <v>34</v>
      </c>
      <c r="AE153" s="53">
        <v>19</v>
      </c>
      <c r="AF153" s="54">
        <v>46</v>
      </c>
      <c r="AG153" s="54">
        <v>6</v>
      </c>
      <c r="AH153" s="54">
        <v>9.5</v>
      </c>
      <c r="AI153" s="54">
        <v>5.5</v>
      </c>
      <c r="AJ153" s="54">
        <v>11</v>
      </c>
      <c r="AK153" s="54">
        <v>5</v>
      </c>
      <c r="AL153" s="54">
        <v>10</v>
      </c>
      <c r="AM153" s="55">
        <v>48</v>
      </c>
      <c r="AN153" s="55">
        <v>23</v>
      </c>
      <c r="AO153" s="56"/>
      <c r="AP153" s="2">
        <v>0.83775804099999995</v>
      </c>
      <c r="AQ153" s="2">
        <v>0.40142572799999998</v>
      </c>
      <c r="AR153" s="73">
        <v>1.0217391304347827</v>
      </c>
      <c r="AS153" s="73">
        <v>0.10326086956521739</v>
      </c>
      <c r="AT153" s="73">
        <v>0.16304347826086957</v>
      </c>
      <c r="AU153" s="73">
        <v>0.16847826086956522</v>
      </c>
      <c r="AV153" s="73">
        <v>0.20652173913043478</v>
      </c>
      <c r="AW153" s="73">
        <v>0.24456521739130435</v>
      </c>
      <c r="AX153" s="73">
        <v>0.40217391304347827</v>
      </c>
      <c r="AY153" s="73">
        <v>0.40217391304347827</v>
      </c>
      <c r="AZ153" s="73">
        <v>0.36956521739130432</v>
      </c>
      <c r="BA153" s="73">
        <v>0.2608695652173913</v>
      </c>
      <c r="BB153" s="73">
        <v>0.11956521739130435</v>
      </c>
      <c r="BC153" s="73">
        <v>0.44565217391304346</v>
      </c>
      <c r="BD153" s="73">
        <v>0.33695652173913043</v>
      </c>
      <c r="BE153" s="73">
        <v>0.41304347826086957</v>
      </c>
      <c r="BF153" s="73">
        <v>0.44565217391304346</v>
      </c>
      <c r="BG153" s="73">
        <v>3.8043478260869568E-2</v>
      </c>
      <c r="BH153" s="73">
        <v>0.65217391304347827</v>
      </c>
      <c r="BI153" s="73">
        <v>0.25</v>
      </c>
      <c r="BJ153" s="73">
        <v>9.7826086956521743E-2</v>
      </c>
      <c r="BK153" s="73">
        <v>7.6086956521739135E-2</v>
      </c>
      <c r="BL153" s="73">
        <v>2.1739130434782608E-2</v>
      </c>
      <c r="BM153" s="73">
        <v>0.19565217391304349</v>
      </c>
      <c r="BN153" s="73">
        <v>0.28804347826086957</v>
      </c>
      <c r="BO153" s="73">
        <v>0.29347826086956524</v>
      </c>
      <c r="BP153" s="73">
        <v>0.36956521739130432</v>
      </c>
      <c r="BQ153" s="73">
        <v>0.20652173913043478</v>
      </c>
      <c r="BR153" s="73">
        <v>0.5</v>
      </c>
      <c r="BS153" s="73">
        <v>6.5217391304347824E-2</v>
      </c>
      <c r="BT153" s="73">
        <v>0.10326086956521739</v>
      </c>
      <c r="BU153" s="73">
        <v>5.9782608695652176E-2</v>
      </c>
      <c r="BV153" s="73">
        <v>0.11956521739130435</v>
      </c>
      <c r="BW153" s="73">
        <v>5.434782608695652E-2</v>
      </c>
      <c r="BX153" s="73">
        <v>0.10869565217391304</v>
      </c>
      <c r="BY153" s="2">
        <v>0.83775804099999995</v>
      </c>
      <c r="BZ153" s="2">
        <v>0.40142572799999998</v>
      </c>
      <c r="CA153" s="2">
        <v>6</v>
      </c>
      <c r="CB153" s="33" t="s">
        <v>101</v>
      </c>
      <c r="CC153" s="2">
        <f t="shared" si="65"/>
        <v>1.0188679245283019</v>
      </c>
      <c r="CD153" s="2">
        <f t="shared" si="66"/>
        <v>1.4210526315789476</v>
      </c>
      <c r="CE153" s="2">
        <f t="shared" si="67"/>
        <v>1.3225806451612903</v>
      </c>
      <c r="CF153" s="2">
        <f t="shared" si="68"/>
        <v>0.92682926829268297</v>
      </c>
      <c r="CG153" s="2">
        <f t="shared" si="69"/>
        <v>0.80434782608695654</v>
      </c>
      <c r="CH153" s="2">
        <f t="shared" si="70"/>
        <v>0.89130434782608692</v>
      </c>
    </row>
    <row r="154" spans="1:86" s="73" customFormat="1" x14ac:dyDescent="0.25">
      <c r="A154" s="71" t="s">
        <v>126</v>
      </c>
      <c r="B154" s="72"/>
      <c r="C154" s="42" t="s">
        <v>125</v>
      </c>
      <c r="D154" s="51">
        <v>7</v>
      </c>
      <c r="E154" s="52">
        <v>82</v>
      </c>
      <c r="F154" s="52">
        <v>80</v>
      </c>
      <c r="G154" s="52">
        <v>8</v>
      </c>
      <c r="H154" s="52">
        <v>13</v>
      </c>
      <c r="I154" s="52">
        <v>15</v>
      </c>
      <c r="J154" s="52">
        <v>17</v>
      </c>
      <c r="K154" s="52">
        <v>20.5</v>
      </c>
      <c r="L154" s="52">
        <v>29</v>
      </c>
      <c r="M154" s="52">
        <v>32.5</v>
      </c>
      <c r="N154" s="52">
        <v>39</v>
      </c>
      <c r="O154" s="52">
        <v>22</v>
      </c>
      <c r="P154" s="52">
        <v>17</v>
      </c>
      <c r="Q154" s="52">
        <v>37</v>
      </c>
      <c r="R154" s="52">
        <v>19</v>
      </c>
      <c r="S154" s="52">
        <v>33</v>
      </c>
      <c r="T154" s="52">
        <v>35</v>
      </c>
      <c r="U154" s="52">
        <v>4</v>
      </c>
      <c r="V154" s="52">
        <v>51</v>
      </c>
      <c r="W154" s="52">
        <v>16</v>
      </c>
      <c r="X154" s="52">
        <v>8</v>
      </c>
      <c r="Y154" s="53">
        <v>7</v>
      </c>
      <c r="Z154" s="53">
        <v>2.5</v>
      </c>
      <c r="AA154" s="53">
        <v>18</v>
      </c>
      <c r="AB154" s="53">
        <v>20</v>
      </c>
      <c r="AC154" s="53">
        <v>21.5</v>
      </c>
      <c r="AD154" s="53">
        <v>28</v>
      </c>
      <c r="AE154" s="53">
        <v>15</v>
      </c>
      <c r="AF154" s="54">
        <v>64</v>
      </c>
      <c r="AG154" s="54">
        <v>7</v>
      </c>
      <c r="AH154" s="54">
        <v>10</v>
      </c>
      <c r="AI154" s="54">
        <v>6.5</v>
      </c>
      <c r="AJ154" s="54">
        <v>9.5</v>
      </c>
      <c r="AK154" s="54">
        <v>6</v>
      </c>
      <c r="AL154" s="54">
        <v>5.5</v>
      </c>
      <c r="AM154" s="55">
        <v>65</v>
      </c>
      <c r="AN154" s="55">
        <v>14</v>
      </c>
      <c r="AO154" s="56"/>
      <c r="AP154" s="7">
        <v>1.1344640137963142</v>
      </c>
      <c r="AQ154" s="2">
        <v>0.24434609500000001</v>
      </c>
      <c r="AR154" s="73">
        <v>0.97560975609756095</v>
      </c>
      <c r="AS154" s="73">
        <v>9.7560975609756101E-2</v>
      </c>
      <c r="AT154" s="73">
        <v>0.15853658536585366</v>
      </c>
      <c r="AU154" s="73">
        <v>0.18292682926829268</v>
      </c>
      <c r="AV154" s="73">
        <v>0.2073170731707317</v>
      </c>
      <c r="AW154" s="73">
        <v>0.25</v>
      </c>
      <c r="AX154" s="73">
        <v>0.35365853658536583</v>
      </c>
      <c r="AY154" s="73">
        <v>0.39634146341463417</v>
      </c>
      <c r="AZ154" s="73">
        <v>0.47560975609756095</v>
      </c>
      <c r="BA154" s="73">
        <v>0.26829268292682928</v>
      </c>
      <c r="BB154" s="73">
        <v>0.2073170731707317</v>
      </c>
      <c r="BC154" s="73">
        <v>0.45121951219512196</v>
      </c>
      <c r="BD154" s="73">
        <v>0.23170731707317074</v>
      </c>
      <c r="BE154" s="73">
        <v>0.40243902439024393</v>
      </c>
      <c r="BF154" s="73">
        <v>0.42682926829268292</v>
      </c>
      <c r="BG154" s="73">
        <v>4.878048780487805E-2</v>
      </c>
      <c r="BH154" s="73">
        <v>0.62195121951219512</v>
      </c>
      <c r="BI154" s="73">
        <v>0.1951219512195122</v>
      </c>
      <c r="BJ154" s="73">
        <v>9.7560975609756101E-2</v>
      </c>
      <c r="BK154" s="73">
        <v>8.5365853658536592E-2</v>
      </c>
      <c r="BL154" s="73">
        <v>3.048780487804878E-2</v>
      </c>
      <c r="BM154" s="73">
        <v>0.21951219512195122</v>
      </c>
      <c r="BN154" s="73">
        <v>0.24390243902439024</v>
      </c>
      <c r="BO154" s="73">
        <v>0.26219512195121952</v>
      </c>
      <c r="BP154" s="73">
        <v>0.34146341463414637</v>
      </c>
      <c r="BQ154" s="73">
        <v>0.18292682926829268</v>
      </c>
      <c r="BR154" s="73">
        <v>0.78048780487804881</v>
      </c>
      <c r="BS154" s="73">
        <v>8.5365853658536592E-2</v>
      </c>
      <c r="BT154" s="73">
        <v>0.12195121951219512</v>
      </c>
      <c r="BU154" s="73">
        <v>7.926829268292683E-2</v>
      </c>
      <c r="BV154" s="73">
        <v>0.11585365853658537</v>
      </c>
      <c r="BW154" s="73">
        <v>7.3170731707317069E-2</v>
      </c>
      <c r="BX154" s="73">
        <v>6.7073170731707321E-2</v>
      </c>
      <c r="BY154" s="7">
        <v>1.1344640137963142</v>
      </c>
      <c r="BZ154" s="2">
        <v>0.24434609500000001</v>
      </c>
      <c r="CA154" s="2">
        <v>7</v>
      </c>
      <c r="CB154" s="33" t="s">
        <v>101</v>
      </c>
      <c r="CC154" s="2">
        <f t="shared" si="65"/>
        <v>1.0750000000000002</v>
      </c>
      <c r="CD154" s="2">
        <f t="shared" si="66"/>
        <v>1.4333333333333333</v>
      </c>
      <c r="CE154" s="2">
        <f t="shared" si="67"/>
        <v>1.9473684210526316</v>
      </c>
      <c r="CF154" s="2">
        <f t="shared" si="68"/>
        <v>0.94285714285714295</v>
      </c>
      <c r="CG154" s="2">
        <f t="shared" si="69"/>
        <v>0.70731707317073167</v>
      </c>
      <c r="CH154" s="2">
        <f t="shared" si="70"/>
        <v>0.85365853658536583</v>
      </c>
    </row>
    <row r="155" spans="1:86" s="73" customFormat="1" x14ac:dyDescent="0.25">
      <c r="A155" s="71" t="s">
        <v>126</v>
      </c>
      <c r="B155" s="72"/>
      <c r="C155" s="42" t="s">
        <v>125</v>
      </c>
      <c r="D155" s="51">
        <v>8</v>
      </c>
      <c r="E155" s="52">
        <v>84</v>
      </c>
      <c r="F155" s="52">
        <v>81</v>
      </c>
      <c r="G155" s="52">
        <v>11</v>
      </c>
      <c r="H155" s="52">
        <v>16</v>
      </c>
      <c r="I155" s="52">
        <v>17</v>
      </c>
      <c r="J155" s="52">
        <v>18</v>
      </c>
      <c r="K155" s="52">
        <v>20</v>
      </c>
      <c r="L155" s="52">
        <v>32</v>
      </c>
      <c r="M155" s="52">
        <v>34</v>
      </c>
      <c r="N155" s="52">
        <v>31</v>
      </c>
      <c r="O155" s="52">
        <v>20</v>
      </c>
      <c r="P155" s="52">
        <v>13</v>
      </c>
      <c r="Q155" s="52">
        <v>39</v>
      </c>
      <c r="R155" s="52">
        <v>32</v>
      </c>
      <c r="S155" s="52">
        <v>35</v>
      </c>
      <c r="T155" s="52">
        <v>37</v>
      </c>
      <c r="U155" s="52">
        <v>4</v>
      </c>
      <c r="V155" s="52">
        <v>50</v>
      </c>
      <c r="W155" s="52">
        <v>15.5</v>
      </c>
      <c r="X155" s="52">
        <v>12</v>
      </c>
      <c r="Y155" s="53">
        <v>7</v>
      </c>
      <c r="Z155" s="53">
        <v>1.5</v>
      </c>
      <c r="AA155" s="53">
        <v>11</v>
      </c>
      <c r="AB155" s="53">
        <v>12</v>
      </c>
      <c r="AC155" s="53">
        <v>25</v>
      </c>
      <c r="AD155" s="53">
        <v>32</v>
      </c>
      <c r="AE155" s="53">
        <v>18</v>
      </c>
      <c r="AF155" s="54">
        <v>54</v>
      </c>
      <c r="AG155" s="54">
        <v>6</v>
      </c>
      <c r="AH155" s="54">
        <v>8</v>
      </c>
      <c r="AI155" s="54">
        <v>6</v>
      </c>
      <c r="AJ155" s="54">
        <v>9</v>
      </c>
      <c r="AK155" s="54">
        <v>6</v>
      </c>
      <c r="AL155" s="54">
        <v>8</v>
      </c>
      <c r="AM155" s="55">
        <v>64</v>
      </c>
      <c r="AN155" s="55">
        <v>7</v>
      </c>
      <c r="AO155" s="56"/>
      <c r="AP155" s="2">
        <v>1.117010721</v>
      </c>
      <c r="AQ155" s="2">
        <v>0.12217304800000001</v>
      </c>
      <c r="AR155" s="73">
        <v>0.9642857142857143</v>
      </c>
      <c r="AS155" s="73">
        <v>0.13095238095238096</v>
      </c>
      <c r="AT155" s="73">
        <v>0.19047619047619047</v>
      </c>
      <c r="AU155" s="73">
        <v>0.20238095238095238</v>
      </c>
      <c r="AV155" s="73">
        <v>0.21428571428571427</v>
      </c>
      <c r="AW155" s="73">
        <v>0.23809523809523808</v>
      </c>
      <c r="AX155" s="73">
        <v>0.38095238095238093</v>
      </c>
      <c r="AY155" s="73">
        <v>0.40476190476190477</v>
      </c>
      <c r="AZ155" s="73">
        <v>0.36904761904761907</v>
      </c>
      <c r="BA155" s="73">
        <v>0.23809523809523808</v>
      </c>
      <c r="BB155" s="73">
        <v>0.15476190476190477</v>
      </c>
      <c r="BC155" s="73">
        <v>0.4642857142857143</v>
      </c>
      <c r="BD155" s="73">
        <v>0.38095238095238093</v>
      </c>
      <c r="BE155" s="73">
        <v>0.41666666666666669</v>
      </c>
      <c r="BF155" s="73">
        <v>0.44047619047619047</v>
      </c>
      <c r="BG155" s="73">
        <v>4.7619047619047616E-2</v>
      </c>
      <c r="BH155" s="73">
        <v>0.59523809523809523</v>
      </c>
      <c r="BI155" s="73">
        <v>0.18452380952380953</v>
      </c>
      <c r="BJ155" s="73">
        <v>0.14285714285714285</v>
      </c>
      <c r="BK155" s="73">
        <v>8.3333333333333329E-2</v>
      </c>
      <c r="BL155" s="73">
        <v>1.7857142857142856E-2</v>
      </c>
      <c r="BM155" s="73">
        <v>0.13095238095238096</v>
      </c>
      <c r="BN155" s="73">
        <v>0.14285714285714285</v>
      </c>
      <c r="BO155" s="73">
        <v>0.29761904761904762</v>
      </c>
      <c r="BP155" s="73">
        <v>0.38095238095238093</v>
      </c>
      <c r="BQ155" s="73">
        <v>0.21428571428571427</v>
      </c>
      <c r="BR155" s="73">
        <v>0.6428571428571429</v>
      </c>
      <c r="BS155" s="73">
        <v>7.1428571428571425E-2</v>
      </c>
      <c r="BT155" s="73">
        <v>9.5238095238095233E-2</v>
      </c>
      <c r="BU155" s="73">
        <v>7.1428571428571425E-2</v>
      </c>
      <c r="BV155" s="73">
        <v>0.10714285714285714</v>
      </c>
      <c r="BW155" s="73">
        <v>7.1428571428571425E-2</v>
      </c>
      <c r="BX155" s="73">
        <v>9.5238095238095233E-2</v>
      </c>
      <c r="BY155" s="2">
        <v>1.117010721</v>
      </c>
      <c r="BZ155" s="2">
        <v>0.12217304800000001</v>
      </c>
      <c r="CA155" s="2">
        <v>8</v>
      </c>
      <c r="CB155" s="33" t="s">
        <v>101</v>
      </c>
      <c r="CC155" s="2">
        <f t="shared" si="65"/>
        <v>2.0833333333333335</v>
      </c>
      <c r="CD155" s="2">
        <f t="shared" si="66"/>
        <v>1.3888888888888891</v>
      </c>
      <c r="CE155" s="2">
        <f t="shared" si="67"/>
        <v>1.21875</v>
      </c>
      <c r="CF155" s="2">
        <f t="shared" si="68"/>
        <v>0.94594594594594605</v>
      </c>
      <c r="CG155" s="2">
        <f t="shared" si="69"/>
        <v>0.76190476190476186</v>
      </c>
      <c r="CH155" s="2">
        <f t="shared" si="70"/>
        <v>0.88095238095238093</v>
      </c>
    </row>
    <row r="156" spans="1:86" s="73" customFormat="1" x14ac:dyDescent="0.25">
      <c r="A156" s="71" t="s">
        <v>126</v>
      </c>
      <c r="B156" s="72"/>
      <c r="C156" s="42" t="s">
        <v>125</v>
      </c>
      <c r="D156" s="51">
        <v>9</v>
      </c>
      <c r="E156" s="52">
        <v>84</v>
      </c>
      <c r="F156" s="52">
        <v>84.5</v>
      </c>
      <c r="G156" s="52">
        <v>11</v>
      </c>
      <c r="H156" s="52">
        <v>15</v>
      </c>
      <c r="I156" s="52">
        <v>16</v>
      </c>
      <c r="J156" s="52">
        <v>18</v>
      </c>
      <c r="K156" s="52">
        <v>22</v>
      </c>
      <c r="L156" s="52">
        <v>29</v>
      </c>
      <c r="M156" s="52">
        <v>32</v>
      </c>
      <c r="N156" s="52">
        <v>31</v>
      </c>
      <c r="O156" s="52">
        <v>22</v>
      </c>
      <c r="P156" s="52">
        <v>11</v>
      </c>
      <c r="Q156" s="52">
        <v>37</v>
      </c>
      <c r="R156" s="52">
        <v>28</v>
      </c>
      <c r="S156" s="52">
        <v>33</v>
      </c>
      <c r="T156" s="52">
        <v>33</v>
      </c>
      <c r="U156" s="52">
        <v>4.5</v>
      </c>
      <c r="V156" s="52">
        <v>56</v>
      </c>
      <c r="W156" s="52">
        <v>11</v>
      </c>
      <c r="X156" s="52">
        <v>9</v>
      </c>
      <c r="Y156" s="53">
        <v>7</v>
      </c>
      <c r="Z156" s="53">
        <v>2</v>
      </c>
      <c r="AA156" s="53">
        <v>16</v>
      </c>
      <c r="AB156" s="53">
        <v>20</v>
      </c>
      <c r="AC156" s="53">
        <v>24</v>
      </c>
      <c r="AD156" s="53">
        <v>29</v>
      </c>
      <c r="AE156" s="53">
        <v>14</v>
      </c>
      <c r="AF156" s="54">
        <v>54</v>
      </c>
      <c r="AG156" s="54">
        <v>6</v>
      </c>
      <c r="AH156" s="54">
        <v>8.5</v>
      </c>
      <c r="AI156" s="54">
        <v>5</v>
      </c>
      <c r="AJ156" s="54">
        <v>8</v>
      </c>
      <c r="AK156" s="54">
        <v>6</v>
      </c>
      <c r="AL156" s="54">
        <v>5.5</v>
      </c>
      <c r="AM156" s="55">
        <v>64</v>
      </c>
      <c r="AN156" s="55">
        <v>15</v>
      </c>
      <c r="AO156" s="56"/>
      <c r="AP156" s="7">
        <v>1.1170107212763709</v>
      </c>
      <c r="AQ156" s="2">
        <v>0.26179938800000002</v>
      </c>
      <c r="AR156" s="73">
        <v>1.0059523809523809</v>
      </c>
      <c r="AS156" s="73">
        <v>0.13095238095238096</v>
      </c>
      <c r="AT156" s="73">
        <v>0.17857142857142858</v>
      </c>
      <c r="AU156" s="73">
        <v>0.19047619047619047</v>
      </c>
      <c r="AV156" s="73">
        <v>0.21428571428571427</v>
      </c>
      <c r="AW156" s="73">
        <v>0.26190476190476192</v>
      </c>
      <c r="AX156" s="73">
        <v>0.34523809523809523</v>
      </c>
      <c r="AY156" s="73">
        <v>0.38095238095238093</v>
      </c>
      <c r="AZ156" s="73">
        <v>0.36904761904761907</v>
      </c>
      <c r="BA156" s="73">
        <v>0.26190476190476192</v>
      </c>
      <c r="BB156" s="73">
        <v>0.13095238095238096</v>
      </c>
      <c r="BC156" s="73">
        <v>0.44047619047619047</v>
      </c>
      <c r="BD156" s="73">
        <v>0.33333333333333331</v>
      </c>
      <c r="BE156" s="73">
        <v>0.39285714285714285</v>
      </c>
      <c r="BF156" s="73">
        <v>0.39285714285714285</v>
      </c>
      <c r="BG156" s="73">
        <v>5.3571428571428568E-2</v>
      </c>
      <c r="BH156" s="73">
        <v>0.66666666666666663</v>
      </c>
      <c r="BI156" s="73">
        <v>0.13095238095238096</v>
      </c>
      <c r="BJ156" s="73">
        <v>0.10714285714285714</v>
      </c>
      <c r="BK156" s="73">
        <v>8.3333333333333329E-2</v>
      </c>
      <c r="BL156" s="73">
        <v>2.3809523809523808E-2</v>
      </c>
      <c r="BM156" s="73">
        <v>0.19047619047619047</v>
      </c>
      <c r="BN156" s="73">
        <v>0.23809523809523808</v>
      </c>
      <c r="BO156" s="73">
        <v>0.2857142857142857</v>
      </c>
      <c r="BP156" s="73">
        <v>0.34523809523809523</v>
      </c>
      <c r="BQ156" s="73">
        <v>0.16666666666666666</v>
      </c>
      <c r="BR156" s="73">
        <v>0.6428571428571429</v>
      </c>
      <c r="BS156" s="73">
        <v>7.1428571428571425E-2</v>
      </c>
      <c r="BT156" s="73">
        <v>0.10119047619047619</v>
      </c>
      <c r="BU156" s="73">
        <v>5.9523809523809521E-2</v>
      </c>
      <c r="BV156" s="73">
        <v>9.5238095238095233E-2</v>
      </c>
      <c r="BW156" s="73">
        <v>7.1428571428571425E-2</v>
      </c>
      <c r="BX156" s="73">
        <v>6.5476190476190479E-2</v>
      </c>
      <c r="BY156" s="7">
        <v>1.1170107212763709</v>
      </c>
      <c r="BZ156" s="2">
        <v>0.26179938800000002</v>
      </c>
      <c r="CA156" s="2">
        <v>9</v>
      </c>
      <c r="CB156" s="33" t="s">
        <v>101</v>
      </c>
      <c r="CC156" s="2">
        <f t="shared" si="65"/>
        <v>1.2</v>
      </c>
      <c r="CD156" s="2">
        <f t="shared" si="66"/>
        <v>1.7142857142857142</v>
      </c>
      <c r="CE156" s="2">
        <f t="shared" si="67"/>
        <v>1.3214285714285714</v>
      </c>
      <c r="CF156" s="2">
        <f t="shared" si="68"/>
        <v>1</v>
      </c>
      <c r="CG156" s="2">
        <f t="shared" si="69"/>
        <v>0.69047619047619047</v>
      </c>
      <c r="CH156" s="2">
        <f t="shared" si="70"/>
        <v>0.7857142857142857</v>
      </c>
    </row>
    <row r="157" spans="1:86" s="74" customFormat="1" x14ac:dyDescent="0.25">
      <c r="A157" s="71" t="s">
        <v>126</v>
      </c>
      <c r="B157" s="72"/>
      <c r="C157" s="42" t="s">
        <v>125</v>
      </c>
      <c r="D157" s="43">
        <v>10</v>
      </c>
      <c r="E157" s="44">
        <v>86</v>
      </c>
      <c r="F157" s="44">
        <v>81</v>
      </c>
      <c r="G157" s="44">
        <v>8</v>
      </c>
      <c r="H157" s="44">
        <v>14</v>
      </c>
      <c r="I157" s="44">
        <v>15.5</v>
      </c>
      <c r="J157" s="44">
        <v>19.5</v>
      </c>
      <c r="K157" s="44">
        <v>23</v>
      </c>
      <c r="L157" s="44">
        <v>33</v>
      </c>
      <c r="M157" s="44">
        <v>36.5</v>
      </c>
      <c r="N157" s="44">
        <v>30</v>
      </c>
      <c r="O157" s="44">
        <v>23</v>
      </c>
      <c r="P157" s="44">
        <v>14</v>
      </c>
      <c r="Q157" s="44">
        <v>38</v>
      </c>
      <c r="R157" s="44">
        <v>28</v>
      </c>
      <c r="S157" s="44">
        <v>36</v>
      </c>
      <c r="T157" s="44">
        <v>37.5</v>
      </c>
      <c r="U157" s="44">
        <v>5</v>
      </c>
      <c r="V157" s="44">
        <v>50</v>
      </c>
      <c r="W157" s="44">
        <v>23</v>
      </c>
      <c r="X157" s="44">
        <v>8</v>
      </c>
      <c r="Y157" s="45">
        <v>5</v>
      </c>
      <c r="Z157" s="45">
        <v>4</v>
      </c>
      <c r="AA157" s="45">
        <v>17</v>
      </c>
      <c r="AB157" s="45">
        <v>25</v>
      </c>
      <c r="AC157" s="45">
        <v>17</v>
      </c>
      <c r="AD157" s="45">
        <v>21.5</v>
      </c>
      <c r="AE157" s="45">
        <v>14</v>
      </c>
      <c r="AF157" s="46">
        <v>56</v>
      </c>
      <c r="AG157" s="46">
        <v>6</v>
      </c>
      <c r="AH157" s="46">
        <v>12</v>
      </c>
      <c r="AI157" s="46">
        <v>5</v>
      </c>
      <c r="AJ157" s="46">
        <v>12.5</v>
      </c>
      <c r="AK157" s="46">
        <v>6</v>
      </c>
      <c r="AL157" s="46">
        <v>11</v>
      </c>
      <c r="AM157" s="47">
        <v>66</v>
      </c>
      <c r="AN157" s="47">
        <v>17</v>
      </c>
      <c r="AO157" s="48"/>
      <c r="AP157" s="2">
        <v>1.1519173060000001</v>
      </c>
      <c r="AQ157" s="2">
        <v>0.29670597300000001</v>
      </c>
      <c r="AR157" s="73">
        <v>0.94186046511627908</v>
      </c>
      <c r="AS157" s="73">
        <v>9.3023255813953487E-2</v>
      </c>
      <c r="AT157" s="73">
        <v>0.16279069767441862</v>
      </c>
      <c r="AU157" s="73">
        <v>0.18023255813953487</v>
      </c>
      <c r="AV157" s="73">
        <v>0.22674418604651161</v>
      </c>
      <c r="AW157" s="73">
        <v>0.26744186046511625</v>
      </c>
      <c r="AX157" s="73">
        <v>0.38372093023255816</v>
      </c>
      <c r="AY157" s="73">
        <v>0.42441860465116277</v>
      </c>
      <c r="AZ157" s="73">
        <v>0.34883720930232559</v>
      </c>
      <c r="BA157" s="73">
        <v>0.26744186046511625</v>
      </c>
      <c r="BB157" s="73">
        <v>0.16279069767441862</v>
      </c>
      <c r="BC157" s="73">
        <v>0.44186046511627908</v>
      </c>
      <c r="BD157" s="73">
        <v>0.32558139534883723</v>
      </c>
      <c r="BE157" s="73">
        <v>0.41860465116279072</v>
      </c>
      <c r="BF157" s="73">
        <v>0.43604651162790697</v>
      </c>
      <c r="BG157" s="73">
        <v>5.8139534883720929E-2</v>
      </c>
      <c r="BH157" s="73">
        <v>0.58139534883720934</v>
      </c>
      <c r="BI157" s="73">
        <v>0.26744186046511625</v>
      </c>
      <c r="BJ157" s="73">
        <v>9.3023255813953487E-2</v>
      </c>
      <c r="BK157" s="73">
        <v>5.8139534883720929E-2</v>
      </c>
      <c r="BL157" s="73">
        <v>4.6511627906976744E-2</v>
      </c>
      <c r="BM157" s="73">
        <v>0.19767441860465115</v>
      </c>
      <c r="BN157" s="73">
        <v>0.29069767441860467</v>
      </c>
      <c r="BO157" s="73">
        <v>0.19767441860465115</v>
      </c>
      <c r="BP157" s="73">
        <v>0.25</v>
      </c>
      <c r="BQ157" s="73">
        <v>0.16279069767441862</v>
      </c>
      <c r="BR157" s="73">
        <v>0.65116279069767447</v>
      </c>
      <c r="BS157" s="73">
        <v>6.9767441860465115E-2</v>
      </c>
      <c r="BT157" s="73">
        <v>0.13953488372093023</v>
      </c>
      <c r="BU157" s="73">
        <v>5.8139534883720929E-2</v>
      </c>
      <c r="BV157" s="73">
        <v>0.14534883720930233</v>
      </c>
      <c r="BW157" s="73">
        <v>6.9767441860465115E-2</v>
      </c>
      <c r="BX157" s="73">
        <v>0.12790697674418605</v>
      </c>
      <c r="BY157" s="2">
        <v>1.1519173060000001</v>
      </c>
      <c r="BZ157" s="2">
        <v>0.29670597300000001</v>
      </c>
      <c r="CA157" s="2">
        <v>10</v>
      </c>
      <c r="CB157" s="33" t="s">
        <v>101</v>
      </c>
      <c r="CC157" s="2">
        <f t="shared" si="65"/>
        <v>0.67999999999999994</v>
      </c>
      <c r="CD157" s="2">
        <f t="shared" si="66"/>
        <v>1.2142857142857142</v>
      </c>
      <c r="CE157" s="2">
        <f t="shared" si="67"/>
        <v>1.357142857142857</v>
      </c>
      <c r="CF157" s="2">
        <f t="shared" si="68"/>
        <v>0.96000000000000008</v>
      </c>
      <c r="CG157" s="2">
        <f t="shared" si="69"/>
        <v>0.76744186046511631</v>
      </c>
      <c r="CH157" s="2">
        <f t="shared" si="70"/>
        <v>0.87209302325581395</v>
      </c>
    </row>
    <row r="158" spans="1:86" s="73" customFormat="1" x14ac:dyDescent="0.25">
      <c r="A158" s="71" t="s">
        <v>126</v>
      </c>
      <c r="B158" s="72"/>
      <c r="C158" s="42" t="s">
        <v>125</v>
      </c>
      <c r="D158" s="51">
        <v>11</v>
      </c>
      <c r="E158" s="52">
        <v>84</v>
      </c>
      <c r="F158" s="52">
        <v>82</v>
      </c>
      <c r="G158" s="52">
        <v>9</v>
      </c>
      <c r="H158" s="52">
        <v>11.5</v>
      </c>
      <c r="I158" s="52">
        <v>13.5</v>
      </c>
      <c r="J158" s="52">
        <v>9.5</v>
      </c>
      <c r="K158" s="52">
        <v>17</v>
      </c>
      <c r="L158" s="52">
        <v>22</v>
      </c>
      <c r="M158" s="52">
        <v>29</v>
      </c>
      <c r="N158" s="52">
        <v>33</v>
      </c>
      <c r="O158" s="52">
        <v>21</v>
      </c>
      <c r="P158" s="52">
        <v>14</v>
      </c>
      <c r="Q158" s="52">
        <v>36</v>
      </c>
      <c r="R158" s="52">
        <v>30</v>
      </c>
      <c r="S158" s="52">
        <v>35</v>
      </c>
      <c r="T158" s="52">
        <v>34</v>
      </c>
      <c r="U158" s="52">
        <v>2.5</v>
      </c>
      <c r="V158" s="52">
        <v>54</v>
      </c>
      <c r="W158" s="52">
        <v>16</v>
      </c>
      <c r="X158" s="52">
        <v>9.5</v>
      </c>
      <c r="Y158" s="53">
        <v>5</v>
      </c>
      <c r="Z158" s="53">
        <v>3.5</v>
      </c>
      <c r="AA158" s="53">
        <v>19</v>
      </c>
      <c r="AB158" s="53">
        <v>22.5</v>
      </c>
      <c r="AC158" s="53">
        <v>20</v>
      </c>
      <c r="AD158" s="53">
        <v>24</v>
      </c>
      <c r="AE158" s="53">
        <v>14</v>
      </c>
      <c r="AF158" s="54">
        <v>60</v>
      </c>
      <c r="AG158" s="54">
        <v>5</v>
      </c>
      <c r="AH158" s="54">
        <v>10</v>
      </c>
      <c r="AI158" s="54">
        <v>5.5</v>
      </c>
      <c r="AJ158" s="54">
        <v>11</v>
      </c>
      <c r="AK158" s="54">
        <v>5</v>
      </c>
      <c r="AL158" s="54">
        <v>13</v>
      </c>
      <c r="AM158" s="55">
        <v>69</v>
      </c>
      <c r="AN158" s="55">
        <v>9</v>
      </c>
      <c r="AO158" s="56"/>
      <c r="AP158" s="7">
        <v>1.2042771838760873</v>
      </c>
      <c r="AQ158" s="7">
        <v>0.15707963267948966</v>
      </c>
      <c r="AR158" s="73">
        <v>0.97619047619047616</v>
      </c>
      <c r="AS158" s="73">
        <v>0.10714285714285714</v>
      </c>
      <c r="AT158" s="73">
        <v>0.13690476190476192</v>
      </c>
      <c r="AU158" s="73">
        <v>0.16071428571428573</v>
      </c>
      <c r="AV158" s="73">
        <v>0.1130952380952381</v>
      </c>
      <c r="AW158" s="73">
        <v>0.20238095238095238</v>
      </c>
      <c r="AX158" s="73">
        <v>0.26190476190476192</v>
      </c>
      <c r="AY158" s="73">
        <v>0.34523809523809523</v>
      </c>
      <c r="AZ158" s="73">
        <v>0.39285714285714285</v>
      </c>
      <c r="BA158" s="73">
        <v>0.25</v>
      </c>
      <c r="BB158" s="73">
        <v>0.16666666666666666</v>
      </c>
      <c r="BC158" s="73">
        <v>0.42857142857142855</v>
      </c>
      <c r="BD158" s="73">
        <v>0.35714285714285715</v>
      </c>
      <c r="BE158" s="73">
        <v>0.41666666666666669</v>
      </c>
      <c r="BF158" s="73">
        <v>0.40476190476190477</v>
      </c>
      <c r="BG158" s="73">
        <v>2.976190476190476E-2</v>
      </c>
      <c r="BH158" s="73">
        <v>0.6428571428571429</v>
      </c>
      <c r="BI158" s="73">
        <v>0.19047619047619047</v>
      </c>
      <c r="BJ158" s="73">
        <v>0.1130952380952381</v>
      </c>
      <c r="BK158" s="73">
        <v>5.9523809523809521E-2</v>
      </c>
      <c r="BL158" s="73">
        <v>4.1666666666666664E-2</v>
      </c>
      <c r="BM158" s="73">
        <v>0.22619047619047619</v>
      </c>
      <c r="BN158" s="73">
        <v>0.26785714285714285</v>
      </c>
      <c r="BO158" s="73">
        <v>0.23809523809523808</v>
      </c>
      <c r="BP158" s="73">
        <v>0.2857142857142857</v>
      </c>
      <c r="BQ158" s="73">
        <v>0.16666666666666666</v>
      </c>
      <c r="BR158" s="73">
        <v>0.7142857142857143</v>
      </c>
      <c r="BS158" s="73">
        <v>5.9523809523809521E-2</v>
      </c>
      <c r="BT158" s="73">
        <v>0.11904761904761904</v>
      </c>
      <c r="BU158" s="73">
        <v>6.5476190476190479E-2</v>
      </c>
      <c r="BV158" s="73">
        <v>0.13095238095238096</v>
      </c>
      <c r="BW158" s="73">
        <v>5.9523809523809521E-2</v>
      </c>
      <c r="BX158" s="73">
        <v>0.15476190476190477</v>
      </c>
      <c r="BY158" s="7">
        <v>1.2042771838760873</v>
      </c>
      <c r="BZ158" s="7">
        <v>0.15707963267948966</v>
      </c>
      <c r="CA158" s="2">
        <v>11</v>
      </c>
      <c r="CB158" s="33" t="s">
        <v>101</v>
      </c>
      <c r="CC158" s="2">
        <f t="shared" si="65"/>
        <v>0.88888888888888884</v>
      </c>
      <c r="CD158" s="2">
        <f t="shared" si="66"/>
        <v>1.4285714285714286</v>
      </c>
      <c r="CE158" s="2">
        <f t="shared" si="67"/>
        <v>1.2</v>
      </c>
      <c r="CF158" s="2">
        <f t="shared" si="68"/>
        <v>1.0294117647058825</v>
      </c>
      <c r="CG158" s="2">
        <f t="shared" si="69"/>
        <v>0.52380952380952384</v>
      </c>
      <c r="CH158" s="2">
        <f t="shared" si="70"/>
        <v>0.80952380952380953</v>
      </c>
    </row>
    <row r="159" spans="1:86" s="73" customFormat="1" x14ac:dyDescent="0.25">
      <c r="A159" s="71" t="s">
        <v>126</v>
      </c>
      <c r="B159" s="72"/>
      <c r="C159" s="42" t="s">
        <v>125</v>
      </c>
      <c r="D159" s="51">
        <v>12</v>
      </c>
      <c r="E159" s="52">
        <v>88</v>
      </c>
      <c r="F159" s="52">
        <v>88</v>
      </c>
      <c r="G159" s="52">
        <v>8.5</v>
      </c>
      <c r="H159" s="52">
        <v>13</v>
      </c>
      <c r="I159" s="52">
        <v>14.5</v>
      </c>
      <c r="J159" s="52">
        <v>16.5</v>
      </c>
      <c r="K159" s="52">
        <v>22</v>
      </c>
      <c r="L159" s="52">
        <v>29</v>
      </c>
      <c r="M159" s="52">
        <v>33</v>
      </c>
      <c r="N159" s="52">
        <v>23</v>
      </c>
      <c r="O159" s="52">
        <v>16</v>
      </c>
      <c r="P159" s="52">
        <v>8</v>
      </c>
      <c r="Q159" s="52">
        <v>31</v>
      </c>
      <c r="R159" s="52">
        <v>30</v>
      </c>
      <c r="S159" s="52">
        <v>31</v>
      </c>
      <c r="T159" s="52">
        <v>39</v>
      </c>
      <c r="U159" s="52">
        <v>6</v>
      </c>
      <c r="V159" s="52">
        <v>59</v>
      </c>
      <c r="W159" s="52">
        <v>20</v>
      </c>
      <c r="X159" s="52">
        <v>7</v>
      </c>
      <c r="Y159" s="53">
        <v>5</v>
      </c>
      <c r="Z159" s="53">
        <v>8</v>
      </c>
      <c r="AA159" s="75">
        <v>13.5</v>
      </c>
      <c r="AB159" s="53">
        <v>26</v>
      </c>
      <c r="AC159" s="53">
        <v>10</v>
      </c>
      <c r="AD159" s="53">
        <v>14</v>
      </c>
      <c r="AE159" s="53">
        <v>13</v>
      </c>
      <c r="AF159" s="54">
        <v>50</v>
      </c>
      <c r="AG159" s="54">
        <v>4</v>
      </c>
      <c r="AH159" s="54">
        <v>11</v>
      </c>
      <c r="AI159" s="54">
        <v>4</v>
      </c>
      <c r="AJ159" s="54">
        <v>12</v>
      </c>
      <c r="AK159" s="54">
        <v>3</v>
      </c>
      <c r="AL159" s="54">
        <v>6</v>
      </c>
      <c r="AM159" s="55">
        <v>62</v>
      </c>
      <c r="AN159" s="55">
        <v>13</v>
      </c>
      <c r="AO159" s="56"/>
      <c r="AP159" s="7">
        <v>1.0821041362364843</v>
      </c>
      <c r="AQ159" s="7">
        <v>0.22689280275926285</v>
      </c>
      <c r="AR159" s="73">
        <v>1</v>
      </c>
      <c r="AS159" s="73">
        <v>9.6590909090909088E-2</v>
      </c>
      <c r="AT159" s="73">
        <v>0.14772727272727273</v>
      </c>
      <c r="AU159" s="73">
        <v>0.16477272727272727</v>
      </c>
      <c r="AV159" s="73">
        <v>0.1875</v>
      </c>
      <c r="AW159" s="73">
        <v>0.25</v>
      </c>
      <c r="AX159" s="73">
        <v>0.32954545454545453</v>
      </c>
      <c r="AY159" s="73">
        <v>0.375</v>
      </c>
      <c r="AZ159" s="73">
        <v>0.26136363636363635</v>
      </c>
      <c r="BA159" s="73">
        <v>0.18181818181818182</v>
      </c>
      <c r="BB159" s="73">
        <v>9.0909090909090912E-2</v>
      </c>
      <c r="BC159" s="73">
        <v>0.35227272727272729</v>
      </c>
      <c r="BD159" s="73">
        <v>0.34090909090909088</v>
      </c>
      <c r="BE159" s="73">
        <v>0.35227272727272729</v>
      </c>
      <c r="BF159" s="73">
        <v>0.44318181818181818</v>
      </c>
      <c r="BG159" s="73">
        <v>6.8181818181818177E-2</v>
      </c>
      <c r="BH159" s="73">
        <v>0.67045454545454541</v>
      </c>
      <c r="BI159" s="73">
        <v>0.22727272727272727</v>
      </c>
      <c r="BJ159" s="73">
        <v>7.9545454545454544E-2</v>
      </c>
      <c r="BK159" s="73">
        <v>5.6818181818181816E-2</v>
      </c>
      <c r="BL159" s="73">
        <v>9.0909090909090912E-2</v>
      </c>
      <c r="BM159" s="73">
        <v>0.15340909090909091</v>
      </c>
      <c r="BN159" s="73">
        <v>0.29545454545454547</v>
      </c>
      <c r="BO159" s="73">
        <v>0.11363636363636363</v>
      </c>
      <c r="BP159" s="73">
        <v>0.15909090909090909</v>
      </c>
      <c r="BQ159" s="73">
        <v>0.14772727272727273</v>
      </c>
      <c r="BR159" s="73">
        <v>0.56818181818181823</v>
      </c>
      <c r="BS159" s="73">
        <v>4.5454545454545456E-2</v>
      </c>
      <c r="BT159" s="73">
        <v>0.125</v>
      </c>
      <c r="BU159" s="73">
        <v>4.5454545454545456E-2</v>
      </c>
      <c r="BV159" s="73">
        <v>0.13636363636363635</v>
      </c>
      <c r="BW159" s="73">
        <v>3.4090909090909088E-2</v>
      </c>
      <c r="BX159" s="73">
        <v>6.8181818181818177E-2</v>
      </c>
      <c r="BY159" s="7">
        <v>1.0821041362364843</v>
      </c>
      <c r="BZ159" s="7">
        <v>0.22689280275926285</v>
      </c>
      <c r="CA159" s="2">
        <v>12</v>
      </c>
      <c r="CB159" s="33" t="s">
        <v>101</v>
      </c>
      <c r="CC159" s="2">
        <f t="shared" si="65"/>
        <v>0.38461538461538458</v>
      </c>
      <c r="CD159" s="2">
        <f t="shared" si="66"/>
        <v>0.76923076923076916</v>
      </c>
      <c r="CE159" s="2">
        <f t="shared" si="67"/>
        <v>1.0333333333333334</v>
      </c>
      <c r="CF159" s="2">
        <f t="shared" si="68"/>
        <v>0.79487179487179493</v>
      </c>
      <c r="CG159" s="2">
        <f t="shared" si="69"/>
        <v>0.65909090909090906</v>
      </c>
      <c r="CH159" s="2">
        <f t="shared" si="70"/>
        <v>0.88636363636363635</v>
      </c>
    </row>
    <row r="160" spans="1:86" s="73" customFormat="1" x14ac:dyDescent="0.25">
      <c r="A160" s="71" t="s">
        <v>126</v>
      </c>
      <c r="B160" s="72"/>
      <c r="C160" s="42" t="s">
        <v>125</v>
      </c>
      <c r="D160" s="51">
        <v>13</v>
      </c>
      <c r="E160" s="52">
        <v>88</v>
      </c>
      <c r="F160" s="52">
        <v>86.5</v>
      </c>
      <c r="G160" s="52">
        <v>11</v>
      </c>
      <c r="H160" s="52">
        <v>13</v>
      </c>
      <c r="I160" s="52">
        <v>15</v>
      </c>
      <c r="J160" s="52">
        <v>16</v>
      </c>
      <c r="K160" s="52">
        <v>20.5</v>
      </c>
      <c r="L160" s="52">
        <v>34</v>
      </c>
      <c r="M160" s="52">
        <v>36.5</v>
      </c>
      <c r="N160" s="52">
        <v>33</v>
      </c>
      <c r="O160" s="52">
        <v>25</v>
      </c>
      <c r="P160" s="52">
        <v>11</v>
      </c>
      <c r="Q160" s="52">
        <v>38</v>
      </c>
      <c r="R160" s="52">
        <v>24</v>
      </c>
      <c r="S160" s="52">
        <v>37</v>
      </c>
      <c r="T160" s="52">
        <v>41</v>
      </c>
      <c r="U160" s="52">
        <v>5</v>
      </c>
      <c r="V160" s="52">
        <v>62</v>
      </c>
      <c r="W160" s="52">
        <v>22</v>
      </c>
      <c r="X160" s="52">
        <v>12</v>
      </c>
      <c r="Y160" s="53">
        <v>6</v>
      </c>
      <c r="Z160" s="53">
        <v>1</v>
      </c>
      <c r="AA160" s="53">
        <v>18</v>
      </c>
      <c r="AB160" s="53">
        <v>17</v>
      </c>
      <c r="AC160" s="53">
        <v>20.5</v>
      </c>
      <c r="AD160" s="53">
        <v>27.5</v>
      </c>
      <c r="AE160" s="53">
        <v>14</v>
      </c>
      <c r="AF160" s="54">
        <v>51</v>
      </c>
      <c r="AG160" s="54">
        <v>5.5</v>
      </c>
      <c r="AH160" s="54">
        <v>8</v>
      </c>
      <c r="AI160" s="54">
        <v>4</v>
      </c>
      <c r="AJ160" s="54">
        <v>6</v>
      </c>
      <c r="AK160" s="54">
        <v>4</v>
      </c>
      <c r="AL160" s="54">
        <v>6</v>
      </c>
      <c r="AM160" s="55">
        <v>64</v>
      </c>
      <c r="AN160" s="55">
        <v>11</v>
      </c>
      <c r="AO160" s="56"/>
      <c r="AP160" s="2">
        <v>1.117010721</v>
      </c>
      <c r="AQ160" s="2">
        <v>0.19198621799999999</v>
      </c>
      <c r="AR160" s="73">
        <v>0.98295454545454541</v>
      </c>
      <c r="AS160" s="73">
        <v>0.125</v>
      </c>
      <c r="AT160" s="73">
        <v>0.14772727272727273</v>
      </c>
      <c r="AU160" s="73">
        <v>0.17045454545454544</v>
      </c>
      <c r="AV160" s="73">
        <v>0.18181818181818182</v>
      </c>
      <c r="AW160" s="73">
        <v>0.23295454545454544</v>
      </c>
      <c r="AX160" s="73">
        <v>0.38636363636363635</v>
      </c>
      <c r="AY160" s="73">
        <v>0.41477272727272729</v>
      </c>
      <c r="AZ160" s="73">
        <v>0.375</v>
      </c>
      <c r="BA160" s="73">
        <v>0.28409090909090912</v>
      </c>
      <c r="BB160" s="73">
        <v>0.125</v>
      </c>
      <c r="BC160" s="73">
        <v>0.43181818181818182</v>
      </c>
      <c r="BD160" s="73">
        <v>0.27272727272727271</v>
      </c>
      <c r="BE160" s="73">
        <v>0.42045454545454547</v>
      </c>
      <c r="BF160" s="73">
        <v>0.46590909090909088</v>
      </c>
      <c r="BG160" s="73">
        <v>5.6818181818181816E-2</v>
      </c>
      <c r="BH160" s="73">
        <v>0.70454545454545459</v>
      </c>
      <c r="BI160" s="73">
        <v>0.25</v>
      </c>
      <c r="BJ160" s="73">
        <v>0.13636363636363635</v>
      </c>
      <c r="BK160" s="73">
        <v>6.8181818181818177E-2</v>
      </c>
      <c r="BL160" s="73">
        <v>1.1363636363636364E-2</v>
      </c>
      <c r="BM160" s="73">
        <v>0.20454545454545456</v>
      </c>
      <c r="BN160" s="73">
        <v>0.19318181818181818</v>
      </c>
      <c r="BO160" s="73">
        <v>0.23295454545454544</v>
      </c>
      <c r="BP160" s="73">
        <v>0.3125</v>
      </c>
      <c r="BQ160" s="73">
        <v>0.15909090909090909</v>
      </c>
      <c r="BR160" s="73">
        <v>0.57954545454545459</v>
      </c>
      <c r="BS160" s="73">
        <v>6.25E-2</v>
      </c>
      <c r="BT160" s="73">
        <v>9.0909090909090912E-2</v>
      </c>
      <c r="BU160" s="73">
        <v>4.5454545454545456E-2</v>
      </c>
      <c r="BV160" s="73">
        <v>6.8181818181818177E-2</v>
      </c>
      <c r="BW160" s="73">
        <v>4.5454545454545456E-2</v>
      </c>
      <c r="BX160" s="73">
        <v>6.8181818181818177E-2</v>
      </c>
      <c r="BY160" s="2">
        <v>1.117010721</v>
      </c>
      <c r="BZ160" s="2">
        <v>0.19198621799999999</v>
      </c>
      <c r="CA160" s="2">
        <v>13</v>
      </c>
      <c r="CB160" s="33" t="s">
        <v>101</v>
      </c>
      <c r="CC160" s="2">
        <f t="shared" si="65"/>
        <v>1.2058823529411764</v>
      </c>
      <c r="CD160" s="2">
        <f t="shared" si="66"/>
        <v>1.4642857142857142</v>
      </c>
      <c r="CE160" s="2">
        <f t="shared" si="67"/>
        <v>1.5833333333333335</v>
      </c>
      <c r="CF160" s="2">
        <f t="shared" si="68"/>
        <v>0.90243902439024404</v>
      </c>
      <c r="CG160" s="2">
        <f t="shared" si="69"/>
        <v>0.77272727272727271</v>
      </c>
      <c r="CH160" s="2">
        <f t="shared" si="70"/>
        <v>0.93181818181818177</v>
      </c>
    </row>
    <row r="161" spans="1:86" s="73" customFormat="1" x14ac:dyDescent="0.25">
      <c r="A161" s="71" t="s">
        <v>126</v>
      </c>
      <c r="B161" s="72"/>
      <c r="C161" s="42" t="s">
        <v>125</v>
      </c>
      <c r="D161" s="51">
        <v>14</v>
      </c>
      <c r="E161" s="52">
        <v>94</v>
      </c>
      <c r="F161" s="52">
        <v>95</v>
      </c>
      <c r="G161" s="52">
        <v>8</v>
      </c>
      <c r="H161" s="52">
        <v>12</v>
      </c>
      <c r="I161" s="52">
        <v>13.5</v>
      </c>
      <c r="J161" s="52">
        <v>18</v>
      </c>
      <c r="K161" s="52">
        <v>22</v>
      </c>
      <c r="L161" s="52">
        <v>33.5</v>
      </c>
      <c r="M161" s="52">
        <v>36</v>
      </c>
      <c r="N161" s="52">
        <v>25.5</v>
      </c>
      <c r="O161" s="52">
        <v>20</v>
      </c>
      <c r="P161" s="52">
        <v>6</v>
      </c>
      <c r="Q161" s="52">
        <v>37</v>
      </c>
      <c r="R161" s="52">
        <v>40</v>
      </c>
      <c r="S161" s="52">
        <v>35.5</v>
      </c>
      <c r="T161" s="52">
        <v>44</v>
      </c>
      <c r="U161" s="52">
        <v>5</v>
      </c>
      <c r="V161" s="52">
        <v>61.5</v>
      </c>
      <c r="W161" s="52">
        <v>19</v>
      </c>
      <c r="X161" s="52">
        <v>6</v>
      </c>
      <c r="Y161" s="53">
        <v>7</v>
      </c>
      <c r="Z161" s="53">
        <v>7</v>
      </c>
      <c r="AA161" s="53">
        <v>14.5</v>
      </c>
      <c r="AB161" s="53">
        <v>33</v>
      </c>
      <c r="AC161" s="53">
        <v>26</v>
      </c>
      <c r="AD161" s="53">
        <v>29</v>
      </c>
      <c r="AE161" s="53">
        <v>17</v>
      </c>
      <c r="AF161" s="54">
        <v>48</v>
      </c>
      <c r="AG161" s="54">
        <v>4</v>
      </c>
      <c r="AH161" s="54">
        <v>2</v>
      </c>
      <c r="AI161" s="54">
        <v>4.5</v>
      </c>
      <c r="AJ161" s="54">
        <v>2</v>
      </c>
      <c r="AK161" s="54">
        <v>4.5</v>
      </c>
      <c r="AL161" s="54">
        <v>2</v>
      </c>
      <c r="AM161" s="55">
        <v>61</v>
      </c>
      <c r="AN161" s="55">
        <v>11</v>
      </c>
      <c r="AO161" s="56"/>
      <c r="AP161" s="7">
        <v>1.0821041362364843</v>
      </c>
      <c r="AQ161" s="2">
        <v>0.19198621799999999</v>
      </c>
      <c r="AR161" s="73">
        <v>1.0106382978723405</v>
      </c>
      <c r="AS161" s="73">
        <v>8.5106382978723402E-2</v>
      </c>
      <c r="AT161" s="73">
        <v>0.1276595744680851</v>
      </c>
      <c r="AU161" s="73">
        <v>0.14361702127659576</v>
      </c>
      <c r="AV161" s="73">
        <v>0.19148936170212766</v>
      </c>
      <c r="AW161" s="73">
        <v>0.23404255319148937</v>
      </c>
      <c r="AX161" s="73">
        <v>0.35638297872340424</v>
      </c>
      <c r="AY161" s="73">
        <v>0.38297872340425532</v>
      </c>
      <c r="AZ161" s="73">
        <v>0.27127659574468083</v>
      </c>
      <c r="BA161" s="73">
        <v>0.21276595744680851</v>
      </c>
      <c r="BB161" s="73">
        <v>6.3829787234042548E-2</v>
      </c>
      <c r="BC161" s="73">
        <v>0.39361702127659576</v>
      </c>
      <c r="BD161" s="73">
        <v>0.42553191489361702</v>
      </c>
      <c r="BE161" s="73">
        <v>0.37765957446808512</v>
      </c>
      <c r="BF161" s="73">
        <v>0.46808510638297873</v>
      </c>
      <c r="BG161" s="73">
        <v>5.3191489361702128E-2</v>
      </c>
      <c r="BH161" s="73">
        <v>0.6542553191489362</v>
      </c>
      <c r="BI161" s="73">
        <v>0.20212765957446807</v>
      </c>
      <c r="BJ161" s="73">
        <v>6.3829787234042548E-2</v>
      </c>
      <c r="BK161" s="73">
        <v>7.4468085106382975E-2</v>
      </c>
      <c r="BL161" s="73">
        <v>7.4468085106382975E-2</v>
      </c>
      <c r="BM161" s="73">
        <v>0.15425531914893617</v>
      </c>
      <c r="BN161" s="73">
        <v>0.35106382978723405</v>
      </c>
      <c r="BO161" s="73">
        <v>0.27659574468085107</v>
      </c>
      <c r="BP161" s="73">
        <v>0.30851063829787234</v>
      </c>
      <c r="BQ161" s="73">
        <v>0.18085106382978725</v>
      </c>
      <c r="BR161" s="73">
        <v>0.51063829787234039</v>
      </c>
      <c r="BS161" s="73">
        <v>4.2553191489361701E-2</v>
      </c>
      <c r="BT161" s="73">
        <v>2.1276595744680851E-2</v>
      </c>
      <c r="BU161" s="73">
        <v>4.7872340425531915E-2</v>
      </c>
      <c r="BV161" s="73">
        <v>2.1276595744680851E-2</v>
      </c>
      <c r="BW161" s="73">
        <v>4.7872340425531915E-2</v>
      </c>
      <c r="BX161" s="73">
        <v>2.1276595744680851E-2</v>
      </c>
      <c r="BY161" s="7">
        <v>1.0821041362364843</v>
      </c>
      <c r="BZ161" s="2">
        <v>0.19198621799999999</v>
      </c>
      <c r="CA161" s="2">
        <v>14</v>
      </c>
      <c r="CB161" s="33" t="s">
        <v>101</v>
      </c>
      <c r="CC161" s="2">
        <f t="shared" si="65"/>
        <v>0.78787878787878785</v>
      </c>
      <c r="CD161" s="2">
        <f t="shared" si="66"/>
        <v>1.5294117647058822</v>
      </c>
      <c r="CE161" s="2">
        <f t="shared" si="67"/>
        <v>0.92500000000000004</v>
      </c>
      <c r="CF161" s="2">
        <f t="shared" si="68"/>
        <v>0.80681818181818188</v>
      </c>
      <c r="CG161" s="2">
        <f t="shared" si="69"/>
        <v>0.71276595744680848</v>
      </c>
      <c r="CH161" s="2">
        <f t="shared" si="70"/>
        <v>0.93617021276595747</v>
      </c>
    </row>
    <row r="162" spans="1:86" s="73" customFormat="1" x14ac:dyDescent="0.25">
      <c r="A162" s="71" t="s">
        <v>126</v>
      </c>
      <c r="B162" s="72"/>
      <c r="C162" s="42" t="s">
        <v>125</v>
      </c>
      <c r="D162" s="51">
        <v>15</v>
      </c>
      <c r="E162" s="52">
        <v>96</v>
      </c>
      <c r="F162" s="52">
        <v>96</v>
      </c>
      <c r="G162" s="52">
        <v>7</v>
      </c>
      <c r="H162" s="52">
        <v>15</v>
      </c>
      <c r="I162" s="52">
        <v>17</v>
      </c>
      <c r="J162" s="52">
        <v>11</v>
      </c>
      <c r="K162" s="52">
        <v>23</v>
      </c>
      <c r="L162" s="52">
        <v>27</v>
      </c>
      <c r="M162" s="52">
        <v>40</v>
      </c>
      <c r="N162" s="52">
        <v>29</v>
      </c>
      <c r="O162" s="52">
        <v>16</v>
      </c>
      <c r="P162" s="52">
        <v>10</v>
      </c>
      <c r="Q162" s="52">
        <v>35</v>
      </c>
      <c r="R162" s="52">
        <v>45</v>
      </c>
      <c r="S162" s="52">
        <v>33</v>
      </c>
      <c r="T162" s="52">
        <v>21</v>
      </c>
      <c r="U162" s="52">
        <v>6</v>
      </c>
      <c r="V162" s="52">
        <v>51</v>
      </c>
      <c r="W162" s="52">
        <v>21</v>
      </c>
      <c r="X162" s="52">
        <v>10</v>
      </c>
      <c r="Y162" s="53">
        <v>7</v>
      </c>
      <c r="Z162" s="53">
        <v>2</v>
      </c>
      <c r="AA162" s="53">
        <v>18</v>
      </c>
      <c r="AB162" s="53">
        <v>21</v>
      </c>
      <c r="AC162" s="53">
        <v>19</v>
      </c>
      <c r="AD162" s="53">
        <v>31</v>
      </c>
      <c r="AE162" s="53">
        <v>14.5</v>
      </c>
      <c r="AF162" s="54">
        <v>60</v>
      </c>
      <c r="AG162" s="54">
        <v>5</v>
      </c>
      <c r="AH162" s="54">
        <v>10</v>
      </c>
      <c r="AI162" s="54">
        <v>5</v>
      </c>
      <c r="AJ162" s="54">
        <v>11</v>
      </c>
      <c r="AK162" s="54">
        <v>5.5</v>
      </c>
      <c r="AL162" s="54">
        <v>8</v>
      </c>
      <c r="AM162" s="55">
        <v>60</v>
      </c>
      <c r="AN162" s="55">
        <v>16</v>
      </c>
      <c r="AO162" s="56"/>
      <c r="AP162" s="7">
        <v>1.0471975511965976</v>
      </c>
      <c r="AQ162" s="2">
        <v>0.27925267999999998</v>
      </c>
      <c r="AR162" s="73">
        <v>1</v>
      </c>
      <c r="AS162" s="73">
        <v>7.2916666666666671E-2</v>
      </c>
      <c r="AT162" s="73">
        <v>0.15625</v>
      </c>
      <c r="AU162" s="73">
        <v>0.17708333333333334</v>
      </c>
      <c r="AV162" s="73">
        <v>0.11458333333333333</v>
      </c>
      <c r="AW162" s="73">
        <v>0.23958333333333334</v>
      </c>
      <c r="AX162" s="73">
        <v>0.28125</v>
      </c>
      <c r="AY162" s="73">
        <v>0.41666666666666669</v>
      </c>
      <c r="AZ162" s="73">
        <v>0.30208333333333331</v>
      </c>
      <c r="BA162" s="73">
        <v>0.16666666666666666</v>
      </c>
      <c r="BB162" s="73">
        <v>0.10416666666666667</v>
      </c>
      <c r="BC162" s="73">
        <v>0.36458333333333331</v>
      </c>
      <c r="BD162" s="73">
        <v>0.46875</v>
      </c>
      <c r="BE162" s="73">
        <v>0.34375</v>
      </c>
      <c r="BF162" s="73">
        <v>0.21875</v>
      </c>
      <c r="BG162" s="73">
        <v>6.25E-2</v>
      </c>
      <c r="BH162" s="73">
        <v>0.53125</v>
      </c>
      <c r="BI162" s="73">
        <v>0.21875</v>
      </c>
      <c r="BJ162" s="73">
        <v>0.10416666666666667</v>
      </c>
      <c r="BK162" s="73">
        <v>7.2916666666666671E-2</v>
      </c>
      <c r="BL162" s="73">
        <v>2.0833333333333332E-2</v>
      </c>
      <c r="BM162" s="73">
        <v>0.1875</v>
      </c>
      <c r="BN162" s="73">
        <v>0.21875</v>
      </c>
      <c r="BO162" s="73">
        <v>0.19791666666666666</v>
      </c>
      <c r="BP162" s="73">
        <v>0.32291666666666669</v>
      </c>
      <c r="BQ162" s="73">
        <v>0.15104166666666666</v>
      </c>
      <c r="BR162" s="73">
        <v>0.625</v>
      </c>
      <c r="BS162" s="73">
        <v>5.2083333333333336E-2</v>
      </c>
      <c r="BT162" s="73">
        <v>0.10416666666666667</v>
      </c>
      <c r="BU162" s="73">
        <v>5.2083333333333336E-2</v>
      </c>
      <c r="BV162" s="73">
        <v>0.11458333333333333</v>
      </c>
      <c r="BW162" s="73">
        <v>5.7291666666666664E-2</v>
      </c>
      <c r="BX162" s="73">
        <v>8.3333333333333329E-2</v>
      </c>
      <c r="BY162" s="7">
        <v>1.0471975511965976</v>
      </c>
      <c r="BZ162" s="2">
        <v>0.27925267999999998</v>
      </c>
      <c r="CA162" s="2">
        <v>15</v>
      </c>
      <c r="CB162" s="33" t="s">
        <v>101</v>
      </c>
      <c r="CC162" s="2">
        <f t="shared" si="65"/>
        <v>0.90476190476190477</v>
      </c>
      <c r="CD162" s="2">
        <f t="shared" si="66"/>
        <v>1.3103448275862069</v>
      </c>
      <c r="CE162" s="2">
        <f t="shared" si="67"/>
        <v>0.77777777777777779</v>
      </c>
      <c r="CF162" s="2">
        <f t="shared" si="68"/>
        <v>1.5714285714285714</v>
      </c>
      <c r="CG162" s="2">
        <f t="shared" si="69"/>
        <v>0.5625</v>
      </c>
      <c r="CH162" s="2">
        <f t="shared" si="70"/>
        <v>0.4375</v>
      </c>
    </row>
    <row r="163" spans="1:86" s="73" customFormat="1" x14ac:dyDescent="0.25">
      <c r="A163" s="71" t="s">
        <v>126</v>
      </c>
      <c r="B163" s="72"/>
      <c r="C163" s="42" t="s">
        <v>125</v>
      </c>
      <c r="D163" s="51">
        <v>16</v>
      </c>
      <c r="E163" s="52">
        <v>86</v>
      </c>
      <c r="F163" s="52">
        <v>86</v>
      </c>
      <c r="G163" s="52">
        <v>10</v>
      </c>
      <c r="H163" s="52">
        <v>14</v>
      </c>
      <c r="I163" s="52">
        <v>16</v>
      </c>
      <c r="J163" s="52">
        <v>17.5</v>
      </c>
      <c r="K163" s="52">
        <v>20</v>
      </c>
      <c r="L163" s="52">
        <v>31</v>
      </c>
      <c r="M163" s="52">
        <v>30</v>
      </c>
      <c r="N163" s="52">
        <v>32</v>
      </c>
      <c r="O163" s="52">
        <v>17</v>
      </c>
      <c r="P163" s="52">
        <v>12</v>
      </c>
      <c r="Q163" s="52">
        <v>36</v>
      </c>
      <c r="R163" s="52">
        <v>36</v>
      </c>
      <c r="S163" s="52">
        <v>33</v>
      </c>
      <c r="T163" s="52">
        <v>39.5</v>
      </c>
      <c r="U163" s="52">
        <v>3</v>
      </c>
      <c r="V163" s="52">
        <v>62</v>
      </c>
      <c r="W163" s="52">
        <v>19.5</v>
      </c>
      <c r="X163" s="52">
        <v>10</v>
      </c>
      <c r="Y163" s="53">
        <v>7</v>
      </c>
      <c r="Z163" s="53">
        <v>5</v>
      </c>
      <c r="AA163" s="53">
        <v>15</v>
      </c>
      <c r="AB163" s="53">
        <v>23</v>
      </c>
      <c r="AC163" s="53">
        <v>22</v>
      </c>
      <c r="AD163" s="53">
        <v>28</v>
      </c>
      <c r="AE163" s="53">
        <v>15</v>
      </c>
      <c r="AF163" s="54">
        <v>52</v>
      </c>
      <c r="AG163" s="54">
        <v>5</v>
      </c>
      <c r="AH163" s="54">
        <v>9.5</v>
      </c>
      <c r="AI163" s="54">
        <v>4.5</v>
      </c>
      <c r="AJ163" s="54">
        <v>10</v>
      </c>
      <c r="AK163" s="54">
        <v>4.5</v>
      </c>
      <c r="AL163" s="54">
        <v>8.5</v>
      </c>
      <c r="AM163" s="55">
        <v>56</v>
      </c>
      <c r="AN163" s="55">
        <v>12</v>
      </c>
      <c r="AO163" s="56"/>
      <c r="AP163" s="2">
        <v>0.97738438100000002</v>
      </c>
      <c r="AQ163" s="2">
        <v>0.20943951</v>
      </c>
      <c r="AR163" s="73">
        <v>1</v>
      </c>
      <c r="AS163" s="73">
        <v>0.11627906976744186</v>
      </c>
      <c r="AT163" s="73">
        <v>0.16279069767441862</v>
      </c>
      <c r="AU163" s="73">
        <v>0.18604651162790697</v>
      </c>
      <c r="AV163" s="73">
        <v>0.20348837209302326</v>
      </c>
      <c r="AW163" s="73">
        <v>0.23255813953488372</v>
      </c>
      <c r="AX163" s="73">
        <v>0.36046511627906974</v>
      </c>
      <c r="AY163" s="73">
        <v>0.34883720930232559</v>
      </c>
      <c r="AZ163" s="73">
        <v>0.37209302325581395</v>
      </c>
      <c r="BA163" s="73">
        <v>0.19767441860465115</v>
      </c>
      <c r="BB163" s="73">
        <v>0.13953488372093023</v>
      </c>
      <c r="BC163" s="73">
        <v>0.41860465116279072</v>
      </c>
      <c r="BD163" s="73">
        <v>0.41860465116279072</v>
      </c>
      <c r="BE163" s="73">
        <v>0.38372093023255816</v>
      </c>
      <c r="BF163" s="73">
        <v>0.45930232558139533</v>
      </c>
      <c r="BG163" s="73">
        <v>3.4883720930232558E-2</v>
      </c>
      <c r="BH163" s="73">
        <v>0.72093023255813948</v>
      </c>
      <c r="BI163" s="73">
        <v>0.22674418604651161</v>
      </c>
      <c r="BJ163" s="73">
        <v>0.11627906976744186</v>
      </c>
      <c r="BK163" s="73">
        <v>8.1395348837209308E-2</v>
      </c>
      <c r="BL163" s="73">
        <v>5.8139534883720929E-2</v>
      </c>
      <c r="BM163" s="73">
        <v>0.1744186046511628</v>
      </c>
      <c r="BN163" s="73">
        <v>0.26744186046511625</v>
      </c>
      <c r="BO163" s="73">
        <v>0.2558139534883721</v>
      </c>
      <c r="BP163" s="73">
        <v>0.32558139534883723</v>
      </c>
      <c r="BQ163" s="73">
        <v>0.1744186046511628</v>
      </c>
      <c r="BR163" s="73">
        <v>0.60465116279069764</v>
      </c>
      <c r="BS163" s="73">
        <v>5.8139534883720929E-2</v>
      </c>
      <c r="BT163" s="73">
        <v>0.11046511627906977</v>
      </c>
      <c r="BU163" s="73">
        <v>5.232558139534884E-2</v>
      </c>
      <c r="BV163" s="73">
        <v>0.11627906976744186</v>
      </c>
      <c r="BW163" s="73">
        <v>5.232558139534884E-2</v>
      </c>
      <c r="BX163" s="73">
        <v>9.8837209302325577E-2</v>
      </c>
      <c r="BY163" s="2">
        <v>0.97738438100000002</v>
      </c>
      <c r="BZ163" s="2">
        <v>0.20943951</v>
      </c>
      <c r="CA163" s="2">
        <v>16</v>
      </c>
      <c r="CB163" s="33" t="s">
        <v>101</v>
      </c>
      <c r="CC163" s="2">
        <f t="shared" si="65"/>
        <v>0.95652173913043492</v>
      </c>
      <c r="CD163" s="2">
        <f t="shared" si="66"/>
        <v>1.4666666666666668</v>
      </c>
      <c r="CE163" s="2">
        <f t="shared" si="67"/>
        <v>1</v>
      </c>
      <c r="CF163" s="2">
        <f t="shared" si="68"/>
        <v>0.83544303797468356</v>
      </c>
      <c r="CG163" s="2">
        <f t="shared" si="69"/>
        <v>0.72093023255813948</v>
      </c>
      <c r="CH163" s="2">
        <f t="shared" si="70"/>
        <v>0.91860465116279066</v>
      </c>
    </row>
    <row r="164" spans="1:86" s="73" customFormat="1" x14ac:dyDescent="0.25">
      <c r="A164" s="71" t="s">
        <v>126</v>
      </c>
      <c r="B164" s="72"/>
      <c r="C164" s="42" t="s">
        <v>125</v>
      </c>
      <c r="D164" s="51">
        <v>17</v>
      </c>
      <c r="E164" s="52">
        <v>94</v>
      </c>
      <c r="F164" s="52">
        <v>94.5</v>
      </c>
      <c r="G164" s="52">
        <v>8</v>
      </c>
      <c r="H164" s="52">
        <v>14</v>
      </c>
      <c r="I164" s="52">
        <v>15.5</v>
      </c>
      <c r="J164" s="52">
        <v>20</v>
      </c>
      <c r="K164" s="52">
        <v>18.5</v>
      </c>
      <c r="L164" s="52">
        <v>34</v>
      </c>
      <c r="M164" s="52">
        <v>37</v>
      </c>
      <c r="N164" s="52">
        <v>22</v>
      </c>
      <c r="O164" s="52">
        <v>14</v>
      </c>
      <c r="P164" s="52">
        <v>10</v>
      </c>
      <c r="Q164" s="52">
        <v>36</v>
      </c>
      <c r="R164" s="52">
        <v>45</v>
      </c>
      <c r="S164" s="52">
        <v>33</v>
      </c>
      <c r="T164" s="52">
        <v>53</v>
      </c>
      <c r="U164" s="52">
        <v>4</v>
      </c>
      <c r="V164" s="52">
        <v>54.5</v>
      </c>
      <c r="W164" s="52">
        <v>19.5</v>
      </c>
      <c r="X164" s="52">
        <v>8.5</v>
      </c>
      <c r="Y164" s="53">
        <v>8</v>
      </c>
      <c r="Z164" s="53">
        <v>4</v>
      </c>
      <c r="AA164" s="53">
        <v>20</v>
      </c>
      <c r="AB164" s="53">
        <v>24</v>
      </c>
      <c r="AC164" s="53">
        <v>8</v>
      </c>
      <c r="AD164" s="53">
        <v>24</v>
      </c>
      <c r="AE164" s="53">
        <v>13.5</v>
      </c>
      <c r="AF164" s="54">
        <v>57</v>
      </c>
      <c r="AG164" s="54">
        <v>5</v>
      </c>
      <c r="AH164" s="54">
        <v>10</v>
      </c>
      <c r="AI164" s="54">
        <v>4</v>
      </c>
      <c r="AJ164" s="54">
        <v>8</v>
      </c>
      <c r="AK164" s="54">
        <v>4</v>
      </c>
      <c r="AL164" s="54">
        <v>6</v>
      </c>
      <c r="AM164" s="55">
        <v>64</v>
      </c>
      <c r="AN164" s="55">
        <v>16</v>
      </c>
      <c r="AO164" s="56"/>
      <c r="AP164" s="2">
        <v>1.117010721</v>
      </c>
      <c r="AQ164" s="7">
        <v>0.27925268031909273</v>
      </c>
      <c r="AR164" s="73">
        <v>1.0053191489361701</v>
      </c>
      <c r="AS164" s="73">
        <v>8.5106382978723402E-2</v>
      </c>
      <c r="AT164" s="73">
        <v>0.14893617021276595</v>
      </c>
      <c r="AU164" s="73">
        <v>0.16489361702127658</v>
      </c>
      <c r="AV164" s="73">
        <v>0.21276595744680851</v>
      </c>
      <c r="AW164" s="73">
        <v>0.19680851063829788</v>
      </c>
      <c r="AX164" s="73">
        <v>0.36170212765957449</v>
      </c>
      <c r="AY164" s="73">
        <v>0.39361702127659576</v>
      </c>
      <c r="AZ164" s="73">
        <v>0.23404255319148937</v>
      </c>
      <c r="BA164" s="73">
        <v>0.14893617021276595</v>
      </c>
      <c r="BB164" s="73">
        <v>0.10638297872340426</v>
      </c>
      <c r="BC164" s="73">
        <v>0.38297872340425532</v>
      </c>
      <c r="BD164" s="73">
        <v>0.47872340425531917</v>
      </c>
      <c r="BE164" s="73">
        <v>0.35106382978723405</v>
      </c>
      <c r="BF164" s="73">
        <v>0.56382978723404253</v>
      </c>
      <c r="BG164" s="73">
        <v>4.2553191489361701E-2</v>
      </c>
      <c r="BH164" s="73">
        <v>0.57978723404255317</v>
      </c>
      <c r="BI164" s="73">
        <v>0.20744680851063829</v>
      </c>
      <c r="BJ164" s="73">
        <v>9.0425531914893623E-2</v>
      </c>
      <c r="BK164" s="73">
        <v>8.5106382978723402E-2</v>
      </c>
      <c r="BL164" s="73">
        <v>4.2553191489361701E-2</v>
      </c>
      <c r="BM164" s="73">
        <v>0.21276595744680851</v>
      </c>
      <c r="BN164" s="73">
        <v>0.25531914893617019</v>
      </c>
      <c r="BO164" s="73">
        <v>8.5106382978723402E-2</v>
      </c>
      <c r="BP164" s="73">
        <v>0.25531914893617019</v>
      </c>
      <c r="BQ164" s="73">
        <v>0.14361702127659576</v>
      </c>
      <c r="BR164" s="73">
        <v>0.6063829787234043</v>
      </c>
      <c r="BS164" s="73">
        <v>5.3191489361702128E-2</v>
      </c>
      <c r="BT164" s="73">
        <v>0.10638297872340426</v>
      </c>
      <c r="BU164" s="73">
        <v>4.2553191489361701E-2</v>
      </c>
      <c r="BV164" s="73">
        <v>8.5106382978723402E-2</v>
      </c>
      <c r="BW164" s="73">
        <v>4.2553191489361701E-2</v>
      </c>
      <c r="BX164" s="73">
        <v>6.3829787234042548E-2</v>
      </c>
      <c r="BY164" s="2">
        <v>1.117010721</v>
      </c>
      <c r="BZ164" s="7">
        <v>0.27925268031909273</v>
      </c>
      <c r="CA164" s="2">
        <v>17</v>
      </c>
      <c r="CB164" s="33" t="s">
        <v>101</v>
      </c>
      <c r="CC164" s="2">
        <f t="shared" si="65"/>
        <v>0.33333333333333337</v>
      </c>
      <c r="CD164" s="2">
        <f t="shared" si="66"/>
        <v>0.59259259259259256</v>
      </c>
      <c r="CE164" s="2">
        <f t="shared" si="67"/>
        <v>0.79999999999999993</v>
      </c>
      <c r="CF164" s="2">
        <f t="shared" si="68"/>
        <v>0.62264150943396235</v>
      </c>
      <c r="CG164" s="2">
        <f t="shared" si="69"/>
        <v>0.72340425531914898</v>
      </c>
      <c r="CH164" s="2">
        <f t="shared" si="70"/>
        <v>1.1276595744680851</v>
      </c>
    </row>
    <row r="165" spans="1:86" s="73" customFormat="1" x14ac:dyDescent="0.25">
      <c r="A165" s="71" t="s">
        <v>126</v>
      </c>
      <c r="B165" s="72"/>
      <c r="C165" s="42" t="s">
        <v>125</v>
      </c>
      <c r="D165" s="51">
        <v>18</v>
      </c>
      <c r="E165" s="52">
        <v>89</v>
      </c>
      <c r="F165" s="52">
        <v>88</v>
      </c>
      <c r="G165" s="52">
        <v>8</v>
      </c>
      <c r="H165" s="52">
        <v>13</v>
      </c>
      <c r="I165" s="52">
        <v>14.5</v>
      </c>
      <c r="J165" s="52">
        <v>18.5</v>
      </c>
      <c r="K165" s="52">
        <v>22.5</v>
      </c>
      <c r="L165" s="52">
        <v>38</v>
      </c>
      <c r="M165" s="52">
        <v>42</v>
      </c>
      <c r="N165" s="52">
        <v>33</v>
      </c>
      <c r="O165" s="52">
        <v>22</v>
      </c>
      <c r="P165" s="52">
        <v>12.5</v>
      </c>
      <c r="Q165" s="52">
        <v>41</v>
      </c>
      <c r="R165" s="52">
        <v>33</v>
      </c>
      <c r="S165" s="52">
        <v>39.5</v>
      </c>
      <c r="T165" s="52">
        <v>43</v>
      </c>
      <c r="U165" s="52">
        <v>5</v>
      </c>
      <c r="V165" s="52">
        <v>55</v>
      </c>
      <c r="W165" s="52">
        <v>19</v>
      </c>
      <c r="X165" s="52">
        <v>14</v>
      </c>
      <c r="Y165" s="53">
        <v>8</v>
      </c>
      <c r="Z165" s="53">
        <v>1</v>
      </c>
      <c r="AA165" s="53">
        <v>28</v>
      </c>
      <c r="AB165" s="53">
        <v>13</v>
      </c>
      <c r="AC165" s="53">
        <v>26</v>
      </c>
      <c r="AD165" s="53">
        <v>32</v>
      </c>
      <c r="AE165" s="53">
        <v>17</v>
      </c>
      <c r="AF165" s="54">
        <v>38</v>
      </c>
      <c r="AG165" s="54">
        <v>7</v>
      </c>
      <c r="AH165" s="54">
        <v>9.5</v>
      </c>
      <c r="AI165" s="54">
        <v>4</v>
      </c>
      <c r="AJ165" s="54">
        <v>6</v>
      </c>
      <c r="AK165" s="54">
        <v>4.5</v>
      </c>
      <c r="AL165" s="54">
        <v>6</v>
      </c>
      <c r="AM165" s="55">
        <v>58</v>
      </c>
      <c r="AN165" s="55">
        <v>8</v>
      </c>
      <c r="AO165" s="56"/>
      <c r="AP165" s="2">
        <v>1.0122909659999999</v>
      </c>
      <c r="AQ165" s="2">
        <v>0.13962633999999999</v>
      </c>
      <c r="AR165" s="73">
        <v>0.9887640449438202</v>
      </c>
      <c r="AS165" s="73">
        <v>8.98876404494382E-2</v>
      </c>
      <c r="AT165" s="73">
        <v>0.14606741573033707</v>
      </c>
      <c r="AU165" s="73">
        <v>0.16292134831460675</v>
      </c>
      <c r="AV165" s="73">
        <v>0.20786516853932585</v>
      </c>
      <c r="AW165" s="73">
        <v>0.25280898876404495</v>
      </c>
      <c r="AX165" s="73">
        <v>0.42696629213483145</v>
      </c>
      <c r="AY165" s="73">
        <v>0.47191011235955055</v>
      </c>
      <c r="AZ165" s="73">
        <v>0.3707865168539326</v>
      </c>
      <c r="BA165" s="73">
        <v>0.24719101123595505</v>
      </c>
      <c r="BB165" s="73">
        <v>0.1404494382022472</v>
      </c>
      <c r="BC165" s="73">
        <v>0.4606741573033708</v>
      </c>
      <c r="BD165" s="73">
        <v>0.3707865168539326</v>
      </c>
      <c r="BE165" s="73">
        <v>0.4438202247191011</v>
      </c>
      <c r="BF165" s="73">
        <v>0.48314606741573035</v>
      </c>
      <c r="BG165" s="73">
        <v>5.6179775280898875E-2</v>
      </c>
      <c r="BH165" s="73">
        <v>0.6179775280898876</v>
      </c>
      <c r="BI165" s="73">
        <v>0.21348314606741572</v>
      </c>
      <c r="BJ165" s="73">
        <v>0.15730337078651685</v>
      </c>
      <c r="BK165" s="73">
        <v>8.98876404494382E-2</v>
      </c>
      <c r="BL165" s="73">
        <v>1.1235955056179775E-2</v>
      </c>
      <c r="BM165" s="73">
        <v>0.3146067415730337</v>
      </c>
      <c r="BN165" s="73">
        <v>0.14606741573033707</v>
      </c>
      <c r="BO165" s="73">
        <v>0.29213483146067415</v>
      </c>
      <c r="BP165" s="73">
        <v>0.3595505617977528</v>
      </c>
      <c r="BQ165" s="73">
        <v>0.19101123595505617</v>
      </c>
      <c r="BR165" s="73">
        <v>0.42696629213483145</v>
      </c>
      <c r="BS165" s="73">
        <v>7.8651685393258425E-2</v>
      </c>
      <c r="BT165" s="73">
        <v>0.10674157303370786</v>
      </c>
      <c r="BU165" s="73">
        <v>4.49438202247191E-2</v>
      </c>
      <c r="BV165" s="73">
        <v>6.741573033707865E-2</v>
      </c>
      <c r="BW165" s="73">
        <v>5.0561797752808987E-2</v>
      </c>
      <c r="BX165" s="73">
        <v>6.741573033707865E-2</v>
      </c>
      <c r="BY165" s="2">
        <v>1.0122909659999999</v>
      </c>
      <c r="BZ165" s="2">
        <v>0.13962633999999999</v>
      </c>
      <c r="CA165" s="2">
        <v>18</v>
      </c>
      <c r="CB165" s="33" t="s">
        <v>101</v>
      </c>
      <c r="CC165" s="2">
        <f t="shared" si="65"/>
        <v>2</v>
      </c>
      <c r="CD165" s="2">
        <f t="shared" si="66"/>
        <v>1.5294117647058822</v>
      </c>
      <c r="CE165" s="2">
        <f t="shared" si="67"/>
        <v>1.2424242424242424</v>
      </c>
      <c r="CF165" s="2">
        <f t="shared" si="68"/>
        <v>0.91860465116279066</v>
      </c>
      <c r="CG165" s="2">
        <f t="shared" si="69"/>
        <v>0.8539325842696629</v>
      </c>
      <c r="CH165" s="2">
        <f t="shared" si="70"/>
        <v>0.9662921348314607</v>
      </c>
    </row>
    <row r="166" spans="1:86" s="73" customFormat="1" x14ac:dyDescent="0.25">
      <c r="A166" s="71" t="s">
        <v>126</v>
      </c>
      <c r="B166" s="72"/>
      <c r="C166" s="42" t="s">
        <v>125</v>
      </c>
      <c r="D166" s="51">
        <v>19</v>
      </c>
      <c r="E166" s="52">
        <v>83</v>
      </c>
      <c r="F166" s="52">
        <v>83</v>
      </c>
      <c r="G166" s="52">
        <v>6</v>
      </c>
      <c r="H166" s="52">
        <v>14</v>
      </c>
      <c r="I166" s="52">
        <v>14</v>
      </c>
      <c r="J166" s="52">
        <v>18</v>
      </c>
      <c r="K166" s="52">
        <v>18</v>
      </c>
      <c r="L166" s="52">
        <v>33</v>
      </c>
      <c r="M166" s="52">
        <v>29</v>
      </c>
      <c r="N166" s="52">
        <v>29</v>
      </c>
      <c r="O166" s="52">
        <v>18</v>
      </c>
      <c r="P166" s="52">
        <v>11</v>
      </c>
      <c r="Q166" s="52">
        <v>35</v>
      </c>
      <c r="R166" s="52">
        <v>26</v>
      </c>
      <c r="S166" s="52">
        <v>35</v>
      </c>
      <c r="T166" s="52">
        <v>40</v>
      </c>
      <c r="U166" s="52">
        <v>1</v>
      </c>
      <c r="V166" s="52">
        <v>67</v>
      </c>
      <c r="W166" s="52">
        <v>23</v>
      </c>
      <c r="X166" s="52">
        <v>11</v>
      </c>
      <c r="Y166" s="53">
        <v>6</v>
      </c>
      <c r="Z166" s="53">
        <v>2</v>
      </c>
      <c r="AA166" s="53">
        <v>23</v>
      </c>
      <c r="AB166" s="53">
        <v>19</v>
      </c>
      <c r="AC166" s="53">
        <v>21</v>
      </c>
      <c r="AD166" s="53">
        <v>27.5</v>
      </c>
      <c r="AE166" s="53">
        <v>16</v>
      </c>
      <c r="AF166" s="54">
        <v>50</v>
      </c>
      <c r="AG166" s="54">
        <v>5</v>
      </c>
      <c r="AH166" s="54">
        <v>10</v>
      </c>
      <c r="AI166" s="54">
        <v>3</v>
      </c>
      <c r="AJ166" s="54">
        <v>12</v>
      </c>
      <c r="AK166" s="54">
        <v>3.5</v>
      </c>
      <c r="AL166" s="54">
        <v>13</v>
      </c>
      <c r="AM166" s="55">
        <v>62</v>
      </c>
      <c r="AN166" s="55">
        <v>24</v>
      </c>
      <c r="AO166" s="56"/>
      <c r="AP166" s="7">
        <v>1.0821041362364843</v>
      </c>
      <c r="AQ166" s="7">
        <v>0.41887902047863912</v>
      </c>
      <c r="AR166" s="73">
        <v>1</v>
      </c>
      <c r="AS166" s="73">
        <v>7.2289156626506021E-2</v>
      </c>
      <c r="AT166" s="73">
        <v>0.16867469879518071</v>
      </c>
      <c r="AU166" s="73">
        <v>0.16867469879518071</v>
      </c>
      <c r="AV166" s="73">
        <v>0.21686746987951808</v>
      </c>
      <c r="AW166" s="73">
        <v>0.21686746987951808</v>
      </c>
      <c r="AX166" s="73">
        <v>0.39759036144578314</v>
      </c>
      <c r="AY166" s="73">
        <v>0.3493975903614458</v>
      </c>
      <c r="AZ166" s="73">
        <v>0.3493975903614458</v>
      </c>
      <c r="BA166" s="73">
        <v>0.21686746987951808</v>
      </c>
      <c r="BB166" s="73">
        <v>0.13253012048192772</v>
      </c>
      <c r="BC166" s="73">
        <v>0.42168674698795183</v>
      </c>
      <c r="BD166" s="73">
        <v>0.31325301204819278</v>
      </c>
      <c r="BE166" s="73">
        <v>0.42168674698795183</v>
      </c>
      <c r="BF166" s="73">
        <v>0.48192771084337349</v>
      </c>
      <c r="BG166" s="73">
        <v>1.2048192771084338E-2</v>
      </c>
      <c r="BH166" s="73">
        <v>0.80722891566265065</v>
      </c>
      <c r="BI166" s="73">
        <v>0.27710843373493976</v>
      </c>
      <c r="BJ166" s="73">
        <v>0.13253012048192772</v>
      </c>
      <c r="BK166" s="73">
        <v>7.2289156626506021E-2</v>
      </c>
      <c r="BL166" s="73">
        <v>2.4096385542168676E-2</v>
      </c>
      <c r="BM166" s="73">
        <v>0.27710843373493976</v>
      </c>
      <c r="BN166" s="73">
        <v>0.2289156626506024</v>
      </c>
      <c r="BO166" s="73">
        <v>0.25301204819277107</v>
      </c>
      <c r="BP166" s="73">
        <v>0.33132530120481929</v>
      </c>
      <c r="BQ166" s="73">
        <v>0.19277108433734941</v>
      </c>
      <c r="BR166" s="73">
        <v>0.60240963855421692</v>
      </c>
      <c r="BS166" s="73">
        <v>6.0240963855421686E-2</v>
      </c>
      <c r="BT166" s="73">
        <v>0.12048192771084337</v>
      </c>
      <c r="BU166" s="73">
        <v>3.614457831325301E-2</v>
      </c>
      <c r="BV166" s="73">
        <v>0.14457831325301204</v>
      </c>
      <c r="BW166" s="73">
        <v>4.2168674698795178E-2</v>
      </c>
      <c r="BX166" s="73">
        <v>0.15662650602409639</v>
      </c>
      <c r="BY166" s="7">
        <v>1.0821041362364843</v>
      </c>
      <c r="BZ166" s="7">
        <v>0.41887902047863912</v>
      </c>
      <c r="CA166" s="2">
        <v>19</v>
      </c>
      <c r="CB166" s="33" t="s">
        <v>101</v>
      </c>
      <c r="CC166" s="2">
        <f t="shared" si="65"/>
        <v>1.1052631578947367</v>
      </c>
      <c r="CD166" s="2">
        <f t="shared" si="66"/>
        <v>1.3124999999999998</v>
      </c>
      <c r="CE166" s="2">
        <f t="shared" si="67"/>
        <v>1.3461538461538463</v>
      </c>
      <c r="CF166" s="2">
        <f t="shared" si="68"/>
        <v>0.87500000000000011</v>
      </c>
      <c r="CG166" s="2">
        <f t="shared" si="69"/>
        <v>0.79518072289156627</v>
      </c>
      <c r="CH166" s="2">
        <f t="shared" si="70"/>
        <v>0.96385542168674698</v>
      </c>
    </row>
    <row r="167" spans="1:86" s="73" customFormat="1" x14ac:dyDescent="0.25">
      <c r="A167" s="71" t="s">
        <v>126</v>
      </c>
      <c r="B167" s="72"/>
      <c r="C167" s="42" t="s">
        <v>125</v>
      </c>
      <c r="D167" s="51">
        <v>20</v>
      </c>
      <c r="E167" s="52">
        <v>86</v>
      </c>
      <c r="F167" s="52">
        <v>86</v>
      </c>
      <c r="G167" s="52">
        <v>9</v>
      </c>
      <c r="H167" s="52">
        <v>11.5</v>
      </c>
      <c r="I167" s="52">
        <v>14</v>
      </c>
      <c r="J167" s="52">
        <v>16</v>
      </c>
      <c r="K167" s="52">
        <v>20</v>
      </c>
      <c r="L167" s="52">
        <v>28.5</v>
      </c>
      <c r="M167" s="52">
        <v>31</v>
      </c>
      <c r="N167" s="52">
        <v>27</v>
      </c>
      <c r="O167" s="52">
        <v>15</v>
      </c>
      <c r="P167" s="52">
        <v>10</v>
      </c>
      <c r="Q167" s="52">
        <v>36</v>
      </c>
      <c r="R167" s="52">
        <v>33</v>
      </c>
      <c r="S167" s="52">
        <v>31</v>
      </c>
      <c r="T167" s="52">
        <v>24</v>
      </c>
      <c r="U167" s="52">
        <v>3</v>
      </c>
      <c r="V167" s="52">
        <v>65</v>
      </c>
      <c r="W167" s="52">
        <v>18</v>
      </c>
      <c r="X167" s="52">
        <v>13</v>
      </c>
      <c r="Y167" s="53">
        <v>7</v>
      </c>
      <c r="Z167" s="53">
        <v>1</v>
      </c>
      <c r="AA167" s="53">
        <v>16</v>
      </c>
      <c r="AB167" s="53">
        <v>13.5</v>
      </c>
      <c r="AC167" s="53">
        <v>18.5</v>
      </c>
      <c r="AD167" s="53">
        <v>28</v>
      </c>
      <c r="AE167" s="53">
        <v>13.5</v>
      </c>
      <c r="AF167" s="54">
        <v>40</v>
      </c>
      <c r="AG167" s="54">
        <v>4</v>
      </c>
      <c r="AH167" s="54">
        <v>7</v>
      </c>
      <c r="AI167" s="54">
        <v>3</v>
      </c>
      <c r="AJ167" s="54">
        <v>6</v>
      </c>
      <c r="AK167" s="54">
        <v>3</v>
      </c>
      <c r="AL167" s="54">
        <v>5.5</v>
      </c>
      <c r="AM167" s="55">
        <v>60</v>
      </c>
      <c r="AN167" s="55">
        <v>11</v>
      </c>
      <c r="AO167" s="56"/>
      <c r="AP167" s="7">
        <v>1.0471975511965976</v>
      </c>
      <c r="AQ167" s="7">
        <v>0.19198621771937624</v>
      </c>
      <c r="AR167" s="73">
        <v>1</v>
      </c>
      <c r="AS167" s="73">
        <v>0.10465116279069768</v>
      </c>
      <c r="AT167" s="73">
        <v>0.13372093023255813</v>
      </c>
      <c r="AU167" s="73">
        <v>0.16279069767441862</v>
      </c>
      <c r="AV167" s="73">
        <v>0.18604651162790697</v>
      </c>
      <c r="AW167" s="73">
        <v>0.23255813953488372</v>
      </c>
      <c r="AX167" s="73">
        <v>0.33139534883720928</v>
      </c>
      <c r="AY167" s="73">
        <v>0.36046511627906974</v>
      </c>
      <c r="AZ167" s="73">
        <v>0.31395348837209303</v>
      </c>
      <c r="BA167" s="73">
        <v>0.1744186046511628</v>
      </c>
      <c r="BB167" s="73">
        <v>0.11627906976744186</v>
      </c>
      <c r="BC167" s="73">
        <v>0.41860465116279072</v>
      </c>
      <c r="BD167" s="73">
        <v>0.38372093023255816</v>
      </c>
      <c r="BE167" s="73">
        <v>0.36046511627906974</v>
      </c>
      <c r="BF167" s="73">
        <v>0.27906976744186046</v>
      </c>
      <c r="BG167" s="73">
        <v>3.4883720930232558E-2</v>
      </c>
      <c r="BH167" s="73">
        <v>0.7558139534883721</v>
      </c>
      <c r="BI167" s="73">
        <v>0.20930232558139536</v>
      </c>
      <c r="BJ167" s="73">
        <v>0.15116279069767441</v>
      </c>
      <c r="BK167" s="73">
        <v>8.1395348837209308E-2</v>
      </c>
      <c r="BL167" s="73">
        <v>1.1627906976744186E-2</v>
      </c>
      <c r="BM167" s="73">
        <v>0.18604651162790697</v>
      </c>
      <c r="BN167" s="73">
        <v>0.15697674418604651</v>
      </c>
      <c r="BO167" s="73">
        <v>0.21511627906976744</v>
      </c>
      <c r="BP167" s="73">
        <v>0.32558139534883723</v>
      </c>
      <c r="BQ167" s="73">
        <v>0.15697674418604651</v>
      </c>
      <c r="BR167" s="73">
        <v>0.46511627906976744</v>
      </c>
      <c r="BS167" s="73">
        <v>4.6511627906976744E-2</v>
      </c>
      <c r="BT167" s="73">
        <v>8.1395348837209308E-2</v>
      </c>
      <c r="BU167" s="73">
        <v>3.4883720930232558E-2</v>
      </c>
      <c r="BV167" s="73">
        <v>6.9767441860465115E-2</v>
      </c>
      <c r="BW167" s="73">
        <v>3.4883720930232558E-2</v>
      </c>
      <c r="BX167" s="73">
        <v>6.3953488372093026E-2</v>
      </c>
      <c r="BY167" s="7">
        <v>1.0471975511965976</v>
      </c>
      <c r="BZ167" s="7">
        <v>0.19198621771937624</v>
      </c>
      <c r="CA167" s="2">
        <v>20</v>
      </c>
      <c r="CB167" s="33" t="s">
        <v>101</v>
      </c>
      <c r="CC167" s="2">
        <f t="shared" si="65"/>
        <v>1.3703703703703702</v>
      </c>
      <c r="CD167" s="2">
        <f t="shared" si="66"/>
        <v>1.3703703703703702</v>
      </c>
      <c r="CE167" s="2">
        <f t="shared" si="67"/>
        <v>1.0909090909090908</v>
      </c>
      <c r="CF167" s="2">
        <f t="shared" si="68"/>
        <v>1.2916666666666665</v>
      </c>
      <c r="CG167" s="2">
        <f t="shared" si="69"/>
        <v>0.66279069767441856</v>
      </c>
      <c r="CH167" s="2">
        <f t="shared" si="70"/>
        <v>0.55813953488372092</v>
      </c>
    </row>
    <row r="168" spans="1:86" s="73" customFormat="1" x14ac:dyDescent="0.25">
      <c r="A168" s="71" t="s">
        <v>126</v>
      </c>
      <c r="B168" s="72"/>
      <c r="C168" s="42" t="s">
        <v>125</v>
      </c>
      <c r="D168" s="51">
        <v>21</v>
      </c>
      <c r="E168" s="52">
        <v>100</v>
      </c>
      <c r="F168" s="52">
        <v>100</v>
      </c>
      <c r="G168" s="52">
        <v>8</v>
      </c>
      <c r="H168" s="52">
        <v>14</v>
      </c>
      <c r="I168" s="52">
        <v>15</v>
      </c>
      <c r="J168" s="52">
        <v>19</v>
      </c>
      <c r="K168" s="52">
        <v>21</v>
      </c>
      <c r="L168" s="52">
        <v>29</v>
      </c>
      <c r="M168" s="52">
        <v>36</v>
      </c>
      <c r="N168" s="52">
        <v>31.5</v>
      </c>
      <c r="O168" s="52">
        <v>19</v>
      </c>
      <c r="P168" s="52">
        <v>13</v>
      </c>
      <c r="Q168" s="52">
        <v>41</v>
      </c>
      <c r="R168" s="52">
        <v>36</v>
      </c>
      <c r="S168" s="52">
        <v>39</v>
      </c>
      <c r="T168" s="52">
        <v>45</v>
      </c>
      <c r="U168" s="52">
        <v>2</v>
      </c>
      <c r="V168" s="52">
        <v>84</v>
      </c>
      <c r="W168" s="52">
        <v>18</v>
      </c>
      <c r="X168" s="52">
        <v>12.5</v>
      </c>
      <c r="Y168" s="53">
        <v>7</v>
      </c>
      <c r="Z168" s="53">
        <v>1</v>
      </c>
      <c r="AA168" s="53">
        <v>18</v>
      </c>
      <c r="AB168" s="53">
        <v>15.5</v>
      </c>
      <c r="AC168" s="53">
        <v>25.5</v>
      </c>
      <c r="AD168" s="53">
        <v>33</v>
      </c>
      <c r="AE168" s="53">
        <v>15</v>
      </c>
      <c r="AF168" s="54">
        <v>52</v>
      </c>
      <c r="AG168" s="54">
        <v>7</v>
      </c>
      <c r="AH168" s="54">
        <v>8</v>
      </c>
      <c r="AI168" s="54">
        <v>4.5</v>
      </c>
      <c r="AJ168" s="54">
        <v>5.5</v>
      </c>
      <c r="AK168" s="54">
        <v>4</v>
      </c>
      <c r="AL168" s="54">
        <v>5</v>
      </c>
      <c r="AM168" s="55">
        <v>70</v>
      </c>
      <c r="AN168" s="55">
        <v>14</v>
      </c>
      <c r="AO168" s="56"/>
      <c r="AP168" s="7">
        <v>1.2217304763960306</v>
      </c>
      <c r="AQ168" s="7">
        <v>0.24434609527920614</v>
      </c>
      <c r="AR168" s="73">
        <v>1</v>
      </c>
      <c r="AS168" s="73">
        <v>0.08</v>
      </c>
      <c r="AT168" s="73">
        <v>0.14000000000000001</v>
      </c>
      <c r="AU168" s="73">
        <v>0.15</v>
      </c>
      <c r="AV168" s="73">
        <v>0.19</v>
      </c>
      <c r="AW168" s="73">
        <v>0.21</v>
      </c>
      <c r="AX168" s="73">
        <v>0.28999999999999998</v>
      </c>
      <c r="AY168" s="73">
        <v>0.36</v>
      </c>
      <c r="AZ168" s="73">
        <v>0.315</v>
      </c>
      <c r="BA168" s="73">
        <v>0.19</v>
      </c>
      <c r="BB168" s="73">
        <v>0.13</v>
      </c>
      <c r="BC168" s="73">
        <v>0.41</v>
      </c>
      <c r="BD168" s="73">
        <v>0.36</v>
      </c>
      <c r="BE168" s="73">
        <v>0.39</v>
      </c>
      <c r="BF168" s="73">
        <v>0.45</v>
      </c>
      <c r="BG168" s="73">
        <v>0.02</v>
      </c>
      <c r="BH168" s="73">
        <v>0.84</v>
      </c>
      <c r="BI168" s="73">
        <v>0.18</v>
      </c>
      <c r="BJ168" s="73">
        <v>0.125</v>
      </c>
      <c r="BK168" s="73">
        <v>7.0000000000000007E-2</v>
      </c>
      <c r="BL168" s="73">
        <v>0.01</v>
      </c>
      <c r="BM168" s="73">
        <v>0.18</v>
      </c>
      <c r="BN168" s="73">
        <v>0.155</v>
      </c>
      <c r="BO168" s="73">
        <v>0.255</v>
      </c>
      <c r="BP168" s="73">
        <v>0.33</v>
      </c>
      <c r="BQ168" s="73">
        <v>0.15</v>
      </c>
      <c r="BR168" s="73">
        <v>0.52</v>
      </c>
      <c r="BS168" s="73">
        <v>7.0000000000000007E-2</v>
      </c>
      <c r="BT168" s="73">
        <v>0.08</v>
      </c>
      <c r="BU168" s="73">
        <v>4.4999999999999998E-2</v>
      </c>
      <c r="BV168" s="73">
        <v>5.5E-2</v>
      </c>
      <c r="BW168" s="73">
        <v>0.04</v>
      </c>
      <c r="BX168" s="73">
        <v>0.05</v>
      </c>
      <c r="BY168" s="7">
        <v>1.2217304763960306</v>
      </c>
      <c r="BZ168" s="7">
        <v>0.24434609527920614</v>
      </c>
      <c r="CA168" s="2">
        <v>21</v>
      </c>
      <c r="CB168" s="33" t="s">
        <v>101</v>
      </c>
      <c r="CC168" s="2">
        <f t="shared" si="65"/>
        <v>1.6451612903225807</v>
      </c>
      <c r="CD168" s="2">
        <f t="shared" si="66"/>
        <v>1.7000000000000002</v>
      </c>
      <c r="CE168" s="2">
        <f t="shared" si="67"/>
        <v>1.1388888888888888</v>
      </c>
      <c r="CF168" s="2">
        <f t="shared" si="68"/>
        <v>0.8666666666666667</v>
      </c>
      <c r="CG168" s="2">
        <f t="shared" si="69"/>
        <v>0.57999999999999996</v>
      </c>
      <c r="CH168" s="2">
        <f t="shared" si="70"/>
        <v>0.9</v>
      </c>
    </row>
    <row r="169" spans="1:86" s="73" customFormat="1" x14ac:dyDescent="0.25">
      <c r="A169" s="71" t="s">
        <v>126</v>
      </c>
      <c r="B169" s="72"/>
      <c r="C169" s="42" t="s">
        <v>125</v>
      </c>
      <c r="D169" s="51">
        <v>22</v>
      </c>
      <c r="E169" s="52">
        <v>98</v>
      </c>
      <c r="F169" s="52">
        <v>100</v>
      </c>
      <c r="G169" s="52">
        <v>8</v>
      </c>
      <c r="H169" s="52">
        <v>18</v>
      </c>
      <c r="I169" s="52">
        <v>19.5</v>
      </c>
      <c r="J169" s="52">
        <v>25</v>
      </c>
      <c r="K169" s="52">
        <v>27</v>
      </c>
      <c r="L169" s="52">
        <v>40</v>
      </c>
      <c r="M169" s="52">
        <v>44</v>
      </c>
      <c r="N169" s="52">
        <v>27</v>
      </c>
      <c r="O169" s="52">
        <v>20</v>
      </c>
      <c r="P169" s="52">
        <v>11</v>
      </c>
      <c r="Q169" s="52">
        <v>44</v>
      </c>
      <c r="R169" s="52">
        <v>41</v>
      </c>
      <c r="S169" s="52">
        <v>41.5</v>
      </c>
      <c r="T169" s="52">
        <v>45</v>
      </c>
      <c r="U169" s="52">
        <v>4</v>
      </c>
      <c r="V169" s="52">
        <v>49</v>
      </c>
      <c r="W169" s="52">
        <v>16</v>
      </c>
      <c r="X169" s="52">
        <v>9</v>
      </c>
      <c r="Y169" s="53">
        <v>7</v>
      </c>
      <c r="Z169" s="53">
        <v>2.5</v>
      </c>
      <c r="AA169" s="53">
        <v>20</v>
      </c>
      <c r="AB169" s="53">
        <v>22</v>
      </c>
      <c r="AC169" s="53">
        <v>25</v>
      </c>
      <c r="AD169" s="53">
        <v>37</v>
      </c>
      <c r="AE169" s="53">
        <v>19.5</v>
      </c>
      <c r="AF169" s="54">
        <v>50</v>
      </c>
      <c r="AG169" s="54">
        <v>4.5</v>
      </c>
      <c r="AH169" s="54">
        <v>7</v>
      </c>
      <c r="AI169" s="54">
        <v>4</v>
      </c>
      <c r="AJ169" s="54">
        <v>6</v>
      </c>
      <c r="AK169" s="54">
        <v>5</v>
      </c>
      <c r="AL169" s="54">
        <v>5.5</v>
      </c>
      <c r="AM169" s="55">
        <v>58</v>
      </c>
      <c r="AN169" s="55">
        <v>8</v>
      </c>
      <c r="AO169" s="56"/>
      <c r="AP169" s="2">
        <v>1.0122909659999999</v>
      </c>
      <c r="AQ169" s="2">
        <v>0.13962633999999999</v>
      </c>
      <c r="AR169" s="73">
        <v>1.0204081632653061</v>
      </c>
      <c r="AS169" s="73">
        <v>8.1632653061224483E-2</v>
      </c>
      <c r="AT169" s="73">
        <v>0.18367346938775511</v>
      </c>
      <c r="AU169" s="73">
        <v>0.19897959183673469</v>
      </c>
      <c r="AV169" s="73">
        <v>0.25510204081632654</v>
      </c>
      <c r="AW169" s="73">
        <v>0.27551020408163263</v>
      </c>
      <c r="AX169" s="73">
        <v>0.40816326530612246</v>
      </c>
      <c r="AY169" s="73">
        <v>0.44897959183673469</v>
      </c>
      <c r="AZ169" s="73">
        <v>0.27551020408163263</v>
      </c>
      <c r="BA169" s="73">
        <v>0.20408163265306123</v>
      </c>
      <c r="BB169" s="73">
        <v>0.11224489795918367</v>
      </c>
      <c r="BC169" s="73">
        <v>0.44897959183673469</v>
      </c>
      <c r="BD169" s="73">
        <v>0.41836734693877553</v>
      </c>
      <c r="BE169" s="73">
        <v>0.42346938775510207</v>
      </c>
      <c r="BF169" s="73">
        <v>0.45918367346938777</v>
      </c>
      <c r="BG169" s="73">
        <v>4.0816326530612242E-2</v>
      </c>
      <c r="BH169" s="73">
        <v>0.5</v>
      </c>
      <c r="BI169" s="73">
        <v>0.16326530612244897</v>
      </c>
      <c r="BJ169" s="73">
        <v>9.1836734693877556E-2</v>
      </c>
      <c r="BK169" s="73">
        <v>7.1428571428571425E-2</v>
      </c>
      <c r="BL169" s="73">
        <v>2.5510204081632654E-2</v>
      </c>
      <c r="BM169" s="73">
        <v>0.20408163265306123</v>
      </c>
      <c r="BN169" s="73">
        <v>0.22448979591836735</v>
      </c>
      <c r="BO169" s="73">
        <v>0.25510204081632654</v>
      </c>
      <c r="BP169" s="73">
        <v>0.37755102040816324</v>
      </c>
      <c r="BQ169" s="73">
        <v>0.19897959183673469</v>
      </c>
      <c r="BR169" s="73">
        <v>0.51020408163265307</v>
      </c>
      <c r="BS169" s="73">
        <v>4.5918367346938778E-2</v>
      </c>
      <c r="BT169" s="73">
        <v>7.1428571428571425E-2</v>
      </c>
      <c r="BU169" s="73">
        <v>4.0816326530612242E-2</v>
      </c>
      <c r="BV169" s="73">
        <v>6.1224489795918366E-2</v>
      </c>
      <c r="BW169" s="73">
        <v>5.1020408163265307E-2</v>
      </c>
      <c r="BX169" s="73">
        <v>5.6122448979591837E-2</v>
      </c>
      <c r="BY169" s="2">
        <v>1.0122909659999999</v>
      </c>
      <c r="BZ169" s="2">
        <v>0.13962633999999999</v>
      </c>
      <c r="CA169" s="2">
        <v>22</v>
      </c>
      <c r="CB169" s="33" t="s">
        <v>101</v>
      </c>
      <c r="CC169" s="2">
        <f t="shared" si="65"/>
        <v>1.1363636363636365</v>
      </c>
      <c r="CD169" s="2">
        <f t="shared" si="66"/>
        <v>1.2820512820512822</v>
      </c>
      <c r="CE169" s="2">
        <f t="shared" si="67"/>
        <v>1.0731707317073169</v>
      </c>
      <c r="CF169" s="2">
        <f t="shared" si="68"/>
        <v>0.92222222222222228</v>
      </c>
      <c r="CG169" s="2">
        <f t="shared" si="69"/>
        <v>0.81632653061224492</v>
      </c>
      <c r="CH169" s="2">
        <f t="shared" si="70"/>
        <v>0.91836734693877553</v>
      </c>
    </row>
    <row r="170" spans="1:86" s="73" customFormat="1" x14ac:dyDescent="0.25">
      <c r="A170" s="71" t="s">
        <v>126</v>
      </c>
      <c r="B170" s="72"/>
      <c r="C170" s="42" t="s">
        <v>125</v>
      </c>
      <c r="D170" s="51">
        <v>23</v>
      </c>
      <c r="E170" s="52">
        <v>102</v>
      </c>
      <c r="F170" s="52">
        <v>100</v>
      </c>
      <c r="G170" s="52">
        <v>8</v>
      </c>
      <c r="H170" s="52">
        <v>14</v>
      </c>
      <c r="I170" s="52">
        <v>16</v>
      </c>
      <c r="J170" s="52">
        <v>21</v>
      </c>
      <c r="K170" s="52">
        <v>24</v>
      </c>
      <c r="L170" s="52">
        <v>39</v>
      </c>
      <c r="M170" s="52">
        <v>41</v>
      </c>
      <c r="N170" s="52">
        <v>31</v>
      </c>
      <c r="O170" s="52">
        <v>21</v>
      </c>
      <c r="P170" s="52">
        <v>12</v>
      </c>
      <c r="Q170" s="52">
        <v>40</v>
      </c>
      <c r="R170" s="52">
        <v>35</v>
      </c>
      <c r="S170" s="52">
        <v>39</v>
      </c>
      <c r="T170" s="52">
        <v>53</v>
      </c>
      <c r="U170" s="52">
        <v>5</v>
      </c>
      <c r="V170" s="52">
        <v>72</v>
      </c>
      <c r="W170" s="52">
        <v>23</v>
      </c>
      <c r="X170" s="52">
        <v>11</v>
      </c>
      <c r="Y170" s="53">
        <v>9</v>
      </c>
      <c r="Z170" s="53">
        <v>2.5</v>
      </c>
      <c r="AA170" s="53">
        <v>17</v>
      </c>
      <c r="AB170" s="53">
        <v>29</v>
      </c>
      <c r="AC170" s="53">
        <v>29</v>
      </c>
      <c r="AD170" s="53">
        <v>35.5</v>
      </c>
      <c r="AE170" s="53">
        <v>15.5</v>
      </c>
      <c r="AF170" s="54">
        <v>56</v>
      </c>
      <c r="AG170" s="54">
        <v>5</v>
      </c>
      <c r="AH170" s="54">
        <v>10</v>
      </c>
      <c r="AI170" s="54">
        <v>4</v>
      </c>
      <c r="AJ170" s="54">
        <v>10</v>
      </c>
      <c r="AK170" s="54">
        <v>4</v>
      </c>
      <c r="AL170" s="54">
        <v>8</v>
      </c>
      <c r="AM170" s="55">
        <v>56</v>
      </c>
      <c r="AN170" s="55">
        <v>14</v>
      </c>
      <c r="AO170" s="56"/>
      <c r="AP170" s="7">
        <v>0.97738438111682457</v>
      </c>
      <c r="AQ170" s="7">
        <v>0.24434609527920614</v>
      </c>
      <c r="AR170" s="73">
        <v>0.98039215686274506</v>
      </c>
      <c r="AS170" s="73">
        <v>7.8431372549019607E-2</v>
      </c>
      <c r="AT170" s="73">
        <v>0.13725490196078433</v>
      </c>
      <c r="AU170" s="73">
        <v>0.15686274509803921</v>
      </c>
      <c r="AV170" s="73">
        <v>0.20588235294117646</v>
      </c>
      <c r="AW170" s="73">
        <v>0.23529411764705882</v>
      </c>
      <c r="AX170" s="73">
        <v>0.38235294117647056</v>
      </c>
      <c r="AY170" s="73">
        <v>0.40196078431372551</v>
      </c>
      <c r="AZ170" s="73">
        <v>0.30392156862745096</v>
      </c>
      <c r="BA170" s="73">
        <v>0.20588235294117646</v>
      </c>
      <c r="BB170" s="73">
        <v>0.11764705882352941</v>
      </c>
      <c r="BC170" s="73">
        <v>0.39215686274509803</v>
      </c>
      <c r="BD170" s="73">
        <v>0.34313725490196079</v>
      </c>
      <c r="BE170" s="73">
        <v>0.38235294117647056</v>
      </c>
      <c r="BF170" s="73">
        <v>0.51960784313725494</v>
      </c>
      <c r="BG170" s="73">
        <v>4.9019607843137254E-2</v>
      </c>
      <c r="BH170" s="73">
        <v>0.70588235294117652</v>
      </c>
      <c r="BI170" s="73">
        <v>0.22549019607843138</v>
      </c>
      <c r="BJ170" s="73">
        <v>0.10784313725490197</v>
      </c>
      <c r="BK170" s="73">
        <v>8.8235294117647065E-2</v>
      </c>
      <c r="BL170" s="73">
        <v>2.4509803921568627E-2</v>
      </c>
      <c r="BM170" s="73">
        <v>0.16666666666666666</v>
      </c>
      <c r="BN170" s="73">
        <v>0.28431372549019607</v>
      </c>
      <c r="BO170" s="73">
        <v>0.28431372549019607</v>
      </c>
      <c r="BP170" s="73">
        <v>0.34803921568627449</v>
      </c>
      <c r="BQ170" s="73">
        <v>0.15196078431372548</v>
      </c>
      <c r="BR170" s="73">
        <v>0.5490196078431373</v>
      </c>
      <c r="BS170" s="73">
        <v>4.9019607843137254E-2</v>
      </c>
      <c r="BT170" s="73">
        <v>9.8039215686274508E-2</v>
      </c>
      <c r="BU170" s="73">
        <v>3.9215686274509803E-2</v>
      </c>
      <c r="BV170" s="73">
        <v>9.8039215686274508E-2</v>
      </c>
      <c r="BW170" s="73">
        <v>3.9215686274509803E-2</v>
      </c>
      <c r="BX170" s="73">
        <v>7.8431372549019607E-2</v>
      </c>
      <c r="BY170" s="7">
        <v>0.97738438111682457</v>
      </c>
      <c r="BZ170" s="7">
        <v>0.24434609527920614</v>
      </c>
      <c r="CA170" s="2">
        <v>23</v>
      </c>
      <c r="CB170" s="33" t="s">
        <v>101</v>
      </c>
      <c r="CC170" s="2">
        <f t="shared" si="65"/>
        <v>1</v>
      </c>
      <c r="CD170" s="2">
        <f t="shared" si="66"/>
        <v>1.870967741935484</v>
      </c>
      <c r="CE170" s="2">
        <f t="shared" si="67"/>
        <v>1.1428571428571428</v>
      </c>
      <c r="CF170" s="2">
        <f t="shared" si="68"/>
        <v>0.73584905660377342</v>
      </c>
      <c r="CG170" s="2">
        <f t="shared" si="69"/>
        <v>0.76470588235294112</v>
      </c>
      <c r="CH170" s="2">
        <f t="shared" si="70"/>
        <v>1.0392156862745099</v>
      </c>
    </row>
    <row r="171" spans="1:86" s="73" customFormat="1" x14ac:dyDescent="0.25">
      <c r="A171" s="71" t="s">
        <v>126</v>
      </c>
      <c r="B171" s="72"/>
      <c r="C171" s="42" t="s">
        <v>125</v>
      </c>
      <c r="D171" s="51">
        <v>24</v>
      </c>
      <c r="E171" s="52">
        <v>96</v>
      </c>
      <c r="F171" s="52">
        <v>96</v>
      </c>
      <c r="G171" s="52">
        <v>9.5</v>
      </c>
      <c r="H171" s="52">
        <v>13</v>
      </c>
      <c r="I171" s="52">
        <v>15</v>
      </c>
      <c r="J171" s="52">
        <v>20</v>
      </c>
      <c r="K171" s="52">
        <v>24</v>
      </c>
      <c r="L171" s="52">
        <v>41</v>
      </c>
      <c r="M171" s="52">
        <v>42</v>
      </c>
      <c r="N171" s="52">
        <v>38</v>
      </c>
      <c r="O171" s="52">
        <v>23</v>
      </c>
      <c r="P171" s="52">
        <v>12</v>
      </c>
      <c r="Q171" s="52">
        <v>41</v>
      </c>
      <c r="R171" s="52">
        <v>33</v>
      </c>
      <c r="S171" s="52">
        <v>42</v>
      </c>
      <c r="T171" s="52">
        <v>50</v>
      </c>
      <c r="U171" s="52">
        <v>4</v>
      </c>
      <c r="V171" s="52">
        <v>69</v>
      </c>
      <c r="W171" s="52">
        <v>26.5</v>
      </c>
      <c r="X171" s="52">
        <v>10.5</v>
      </c>
      <c r="Y171" s="53">
        <v>6</v>
      </c>
      <c r="Z171" s="53">
        <v>0.5</v>
      </c>
      <c r="AA171" s="53">
        <v>16.5</v>
      </c>
      <c r="AB171" s="53">
        <v>18</v>
      </c>
      <c r="AC171" s="53">
        <v>29</v>
      </c>
      <c r="AD171" s="53">
        <v>35</v>
      </c>
      <c r="AE171" s="53">
        <v>15</v>
      </c>
      <c r="AF171" s="54">
        <v>68</v>
      </c>
      <c r="AG171" s="54">
        <v>5</v>
      </c>
      <c r="AH171" s="54">
        <v>7</v>
      </c>
      <c r="AI171" s="54">
        <v>3</v>
      </c>
      <c r="AJ171" s="54">
        <v>7</v>
      </c>
      <c r="AK171" s="54">
        <v>3</v>
      </c>
      <c r="AL171" s="54">
        <v>6</v>
      </c>
      <c r="AM171" s="55">
        <v>53</v>
      </c>
      <c r="AN171" s="55">
        <v>10</v>
      </c>
      <c r="AO171" s="56"/>
      <c r="AP171" s="2">
        <v>0.92502450400000003</v>
      </c>
      <c r="AQ171" s="7">
        <v>0.17453292519943295</v>
      </c>
      <c r="AR171" s="73">
        <v>1</v>
      </c>
      <c r="AS171" s="73">
        <v>9.8958333333333329E-2</v>
      </c>
      <c r="AT171" s="73">
        <v>0.13541666666666666</v>
      </c>
      <c r="AU171" s="73">
        <v>0.15625</v>
      </c>
      <c r="AV171" s="73">
        <v>0.20833333333333334</v>
      </c>
      <c r="AW171" s="73">
        <v>0.25</v>
      </c>
      <c r="AX171" s="73">
        <v>0.42708333333333331</v>
      </c>
      <c r="AY171" s="73">
        <v>0.4375</v>
      </c>
      <c r="AZ171" s="73">
        <v>0.39583333333333331</v>
      </c>
      <c r="BA171" s="73">
        <v>0.23958333333333334</v>
      </c>
      <c r="BB171" s="73">
        <v>0.125</v>
      </c>
      <c r="BC171" s="73">
        <v>0.42708333333333331</v>
      </c>
      <c r="BD171" s="73">
        <v>0.34375</v>
      </c>
      <c r="BE171" s="73">
        <v>0.4375</v>
      </c>
      <c r="BF171" s="73">
        <v>0.52083333333333337</v>
      </c>
      <c r="BG171" s="73">
        <v>4.1666666666666664E-2</v>
      </c>
      <c r="BH171" s="73">
        <v>0.71875</v>
      </c>
      <c r="BI171" s="73">
        <v>0.27604166666666669</v>
      </c>
      <c r="BJ171" s="73">
        <v>0.109375</v>
      </c>
      <c r="BK171" s="73">
        <v>6.25E-2</v>
      </c>
      <c r="BL171" s="73">
        <v>5.208333333333333E-3</v>
      </c>
      <c r="BM171" s="73">
        <v>0.171875</v>
      </c>
      <c r="BN171" s="73">
        <v>0.1875</v>
      </c>
      <c r="BO171" s="73">
        <v>0.30208333333333331</v>
      </c>
      <c r="BP171" s="73">
        <v>0.36458333333333331</v>
      </c>
      <c r="BQ171" s="73">
        <v>0.15625</v>
      </c>
      <c r="BR171" s="73">
        <v>0.70833333333333337</v>
      </c>
      <c r="BS171" s="73">
        <v>5.2083333333333336E-2</v>
      </c>
      <c r="BT171" s="73">
        <v>7.2916666666666671E-2</v>
      </c>
      <c r="BU171" s="73">
        <v>3.125E-2</v>
      </c>
      <c r="BV171" s="73">
        <v>7.2916666666666671E-2</v>
      </c>
      <c r="BW171" s="73">
        <v>3.125E-2</v>
      </c>
      <c r="BX171" s="73">
        <v>6.25E-2</v>
      </c>
      <c r="BY171" s="2">
        <v>0.92502450400000003</v>
      </c>
      <c r="BZ171" s="7">
        <v>0.17453292519943295</v>
      </c>
      <c r="CA171" s="2">
        <v>24</v>
      </c>
      <c r="CB171" s="33" t="s">
        <v>101</v>
      </c>
      <c r="CC171" s="2">
        <f t="shared" si="65"/>
        <v>1.6111111111111109</v>
      </c>
      <c r="CD171" s="2">
        <f t="shared" si="66"/>
        <v>1.9333333333333331</v>
      </c>
      <c r="CE171" s="2">
        <f t="shared" si="67"/>
        <v>1.2424242424242424</v>
      </c>
      <c r="CF171" s="2">
        <f t="shared" si="68"/>
        <v>0.84</v>
      </c>
      <c r="CG171" s="2">
        <f t="shared" si="69"/>
        <v>0.85416666666666663</v>
      </c>
      <c r="CH171" s="2">
        <f t="shared" si="70"/>
        <v>1.0416666666666667</v>
      </c>
    </row>
    <row r="172" spans="1:86" s="73" customFormat="1" x14ac:dyDescent="0.25">
      <c r="A172" s="71" t="s">
        <v>126</v>
      </c>
      <c r="B172" s="72"/>
      <c r="C172" s="42" t="s">
        <v>125</v>
      </c>
      <c r="D172" s="51">
        <v>25</v>
      </c>
      <c r="E172" s="52">
        <v>92</v>
      </c>
      <c r="F172" s="52">
        <v>91.5</v>
      </c>
      <c r="G172" s="52">
        <v>9.5</v>
      </c>
      <c r="H172" s="52">
        <v>15</v>
      </c>
      <c r="I172" s="52">
        <v>15</v>
      </c>
      <c r="J172" s="52">
        <v>18.5</v>
      </c>
      <c r="K172" s="52">
        <v>21</v>
      </c>
      <c r="L172" s="52">
        <v>34</v>
      </c>
      <c r="M172" s="52">
        <v>34</v>
      </c>
      <c r="N172" s="52">
        <v>37</v>
      </c>
      <c r="O172" s="52">
        <v>25</v>
      </c>
      <c r="P172" s="52">
        <v>9</v>
      </c>
      <c r="Q172" s="52">
        <v>42</v>
      </c>
      <c r="R172" s="52">
        <v>32</v>
      </c>
      <c r="S172" s="52">
        <v>39</v>
      </c>
      <c r="T172" s="52">
        <v>40</v>
      </c>
      <c r="U172" s="52">
        <v>4</v>
      </c>
      <c r="V172" s="52">
        <v>59</v>
      </c>
      <c r="W172" s="52">
        <v>27.5</v>
      </c>
      <c r="X172" s="52">
        <v>12.5</v>
      </c>
      <c r="Y172" s="53">
        <v>9</v>
      </c>
      <c r="Z172" s="53">
        <v>2</v>
      </c>
      <c r="AA172" s="53">
        <v>16</v>
      </c>
      <c r="AB172" s="53">
        <v>21</v>
      </c>
      <c r="AC172" s="53">
        <v>23</v>
      </c>
      <c r="AD172" s="53">
        <v>29.5</v>
      </c>
      <c r="AE172" s="53">
        <v>17</v>
      </c>
      <c r="AF172" s="54">
        <v>44</v>
      </c>
      <c r="AG172" s="54">
        <v>7</v>
      </c>
      <c r="AH172" s="54">
        <v>10</v>
      </c>
      <c r="AI172" s="54">
        <v>5</v>
      </c>
      <c r="AJ172" s="54">
        <v>8.5</v>
      </c>
      <c r="AK172" s="54">
        <v>4</v>
      </c>
      <c r="AL172" s="54">
        <v>6.5</v>
      </c>
      <c r="AM172" s="55">
        <v>57</v>
      </c>
      <c r="AN172" s="55">
        <v>15</v>
      </c>
      <c r="AO172" s="56"/>
      <c r="AP172" s="2">
        <v>0.99483767400000001</v>
      </c>
      <c r="AQ172" s="2">
        <v>0.26179938800000002</v>
      </c>
      <c r="AR172" s="73">
        <v>0.99456521739130432</v>
      </c>
      <c r="AS172" s="73">
        <v>0.10326086956521739</v>
      </c>
      <c r="AT172" s="73">
        <v>0.16304347826086957</v>
      </c>
      <c r="AU172" s="73">
        <v>0.16304347826086957</v>
      </c>
      <c r="AV172" s="73">
        <v>0.20108695652173914</v>
      </c>
      <c r="AW172" s="73">
        <v>0.22826086956521738</v>
      </c>
      <c r="AX172" s="73">
        <v>0.36956521739130432</v>
      </c>
      <c r="AY172" s="73">
        <v>0.36956521739130432</v>
      </c>
      <c r="AZ172" s="73">
        <v>0.40217391304347827</v>
      </c>
      <c r="BA172" s="73">
        <v>0.27173913043478259</v>
      </c>
      <c r="BB172" s="73">
        <v>9.7826086956521743E-2</v>
      </c>
      <c r="BC172" s="73">
        <v>0.45652173913043476</v>
      </c>
      <c r="BD172" s="73">
        <v>0.34782608695652173</v>
      </c>
      <c r="BE172" s="73">
        <v>0.42391304347826086</v>
      </c>
      <c r="BF172" s="73">
        <v>0.43478260869565216</v>
      </c>
      <c r="BG172" s="73">
        <v>4.3478260869565216E-2</v>
      </c>
      <c r="BH172" s="73">
        <v>0.64130434782608692</v>
      </c>
      <c r="BI172" s="73">
        <v>0.29891304347826086</v>
      </c>
      <c r="BJ172" s="73">
        <v>0.1358695652173913</v>
      </c>
      <c r="BK172" s="73">
        <v>9.7826086956521743E-2</v>
      </c>
      <c r="BL172" s="73">
        <v>2.1739130434782608E-2</v>
      </c>
      <c r="BM172" s="73">
        <v>0.17391304347826086</v>
      </c>
      <c r="BN172" s="73">
        <v>0.22826086956521738</v>
      </c>
      <c r="BO172" s="73">
        <v>0.25</v>
      </c>
      <c r="BP172" s="73">
        <v>0.32065217391304346</v>
      </c>
      <c r="BQ172" s="73">
        <v>0.18478260869565216</v>
      </c>
      <c r="BR172" s="73">
        <v>0.47826086956521741</v>
      </c>
      <c r="BS172" s="73">
        <v>7.6086956521739135E-2</v>
      </c>
      <c r="BT172" s="73">
        <v>0.10869565217391304</v>
      </c>
      <c r="BU172" s="73">
        <v>5.434782608695652E-2</v>
      </c>
      <c r="BV172" s="73">
        <v>9.2391304347826081E-2</v>
      </c>
      <c r="BW172" s="73">
        <v>4.3478260869565216E-2</v>
      </c>
      <c r="BX172" s="73">
        <v>7.0652173913043473E-2</v>
      </c>
      <c r="BY172" s="2">
        <v>0.99483767400000001</v>
      </c>
      <c r="BZ172" s="2">
        <v>0.26179938800000002</v>
      </c>
      <c r="CA172" s="2">
        <v>25</v>
      </c>
      <c r="CB172" s="33" t="s">
        <v>101</v>
      </c>
      <c r="CC172" s="2">
        <f t="shared" si="65"/>
        <v>1.0952380952380953</v>
      </c>
      <c r="CD172" s="2">
        <f t="shared" si="66"/>
        <v>1.3529411764705883</v>
      </c>
      <c r="CE172" s="2">
        <f t="shared" si="67"/>
        <v>1.3125</v>
      </c>
      <c r="CF172" s="2">
        <f t="shared" si="68"/>
        <v>0.97499999999999998</v>
      </c>
      <c r="CG172" s="2">
        <f t="shared" si="69"/>
        <v>0.73913043478260865</v>
      </c>
      <c r="CH172" s="2">
        <f t="shared" si="70"/>
        <v>0.86956521739130432</v>
      </c>
    </row>
    <row r="173" spans="1:86" s="73" customFormat="1" x14ac:dyDescent="0.25">
      <c r="A173" s="71" t="s">
        <v>126</v>
      </c>
      <c r="B173" s="72"/>
      <c r="C173" s="42" t="s">
        <v>125</v>
      </c>
      <c r="D173" s="51">
        <v>26</v>
      </c>
      <c r="E173" s="52">
        <v>100</v>
      </c>
      <c r="F173" s="52">
        <v>100</v>
      </c>
      <c r="G173" s="52">
        <v>8</v>
      </c>
      <c r="H173" s="52">
        <v>15</v>
      </c>
      <c r="I173" s="52">
        <v>16</v>
      </c>
      <c r="J173" s="52">
        <v>22</v>
      </c>
      <c r="K173" s="52">
        <v>24.5</v>
      </c>
      <c r="L173" s="52">
        <v>40.5</v>
      </c>
      <c r="M173" s="52">
        <v>40</v>
      </c>
      <c r="N173" s="52">
        <v>28</v>
      </c>
      <c r="O173" s="52">
        <v>15</v>
      </c>
      <c r="P173" s="52">
        <v>12</v>
      </c>
      <c r="Q173" s="52">
        <v>41</v>
      </c>
      <c r="R173" s="52">
        <v>34.5</v>
      </c>
      <c r="S173" s="52">
        <v>41</v>
      </c>
      <c r="T173" s="52">
        <v>50</v>
      </c>
      <c r="U173" s="52">
        <v>3</v>
      </c>
      <c r="V173" s="52">
        <v>72</v>
      </c>
      <c r="W173" s="52">
        <v>29</v>
      </c>
      <c r="X173" s="52">
        <v>13</v>
      </c>
      <c r="Y173" s="53">
        <v>9</v>
      </c>
      <c r="Z173" s="53">
        <v>2.5</v>
      </c>
      <c r="AA173" s="53">
        <v>16</v>
      </c>
      <c r="AB173" s="53">
        <v>26</v>
      </c>
      <c r="AC173" s="53">
        <v>29</v>
      </c>
      <c r="AD173" s="53">
        <v>34</v>
      </c>
      <c r="AE173" s="53">
        <v>16</v>
      </c>
      <c r="AF173" s="54">
        <v>50</v>
      </c>
      <c r="AG173" s="54">
        <v>5</v>
      </c>
      <c r="AH173" s="54">
        <v>12</v>
      </c>
      <c r="AI173" s="54">
        <v>4</v>
      </c>
      <c r="AJ173" s="54">
        <v>12</v>
      </c>
      <c r="AK173" s="54">
        <v>4</v>
      </c>
      <c r="AL173" s="54">
        <v>10</v>
      </c>
      <c r="AM173" s="55">
        <v>60</v>
      </c>
      <c r="AN173" s="55">
        <v>21</v>
      </c>
      <c r="AO173" s="56"/>
      <c r="AP173" s="2">
        <v>1.047197551</v>
      </c>
      <c r="AQ173" s="7">
        <v>0.36651914291880922</v>
      </c>
      <c r="AR173" s="73">
        <v>1</v>
      </c>
      <c r="AS173" s="73">
        <v>0.08</v>
      </c>
      <c r="AT173" s="73">
        <v>0.15</v>
      </c>
      <c r="AU173" s="73">
        <v>0.16</v>
      </c>
      <c r="AV173" s="73">
        <v>0.22</v>
      </c>
      <c r="AW173" s="73">
        <v>0.245</v>
      </c>
      <c r="AX173" s="73">
        <v>0.40500000000000003</v>
      </c>
      <c r="AY173" s="73">
        <v>0.4</v>
      </c>
      <c r="AZ173" s="73">
        <v>0.28000000000000003</v>
      </c>
      <c r="BA173" s="73">
        <v>0.15</v>
      </c>
      <c r="BB173" s="73">
        <v>0.12</v>
      </c>
      <c r="BC173" s="73">
        <v>0.41</v>
      </c>
      <c r="BD173" s="73">
        <v>0.34499999999999997</v>
      </c>
      <c r="BE173" s="73">
        <v>0.41</v>
      </c>
      <c r="BF173" s="73">
        <v>0.5</v>
      </c>
      <c r="BG173" s="73">
        <v>0.03</v>
      </c>
      <c r="BH173" s="73">
        <v>0.72</v>
      </c>
      <c r="BI173" s="73">
        <v>0.28999999999999998</v>
      </c>
      <c r="BJ173" s="73">
        <v>0.13</v>
      </c>
      <c r="BK173" s="73">
        <v>0.09</v>
      </c>
      <c r="BL173" s="73">
        <v>2.5000000000000001E-2</v>
      </c>
      <c r="BM173" s="73">
        <v>0.16</v>
      </c>
      <c r="BN173" s="73">
        <v>0.26</v>
      </c>
      <c r="BO173" s="73">
        <v>0.28999999999999998</v>
      </c>
      <c r="BP173" s="73">
        <v>0.34</v>
      </c>
      <c r="BQ173" s="73">
        <v>0.16</v>
      </c>
      <c r="BR173" s="73">
        <v>0.5</v>
      </c>
      <c r="BS173" s="73">
        <v>0.05</v>
      </c>
      <c r="BT173" s="73">
        <v>0.12</v>
      </c>
      <c r="BU173" s="73">
        <v>0.04</v>
      </c>
      <c r="BV173" s="73">
        <v>0.12</v>
      </c>
      <c r="BW173" s="73">
        <v>0.04</v>
      </c>
      <c r="BX173" s="73">
        <v>0.1</v>
      </c>
      <c r="BY173" s="2">
        <v>1.047197551</v>
      </c>
      <c r="BZ173" s="7">
        <v>0.36651914291880922</v>
      </c>
      <c r="CA173" s="2">
        <v>26</v>
      </c>
      <c r="CB173" s="33" t="s">
        <v>101</v>
      </c>
      <c r="CC173" s="2">
        <f t="shared" si="65"/>
        <v>1.1153846153846152</v>
      </c>
      <c r="CD173" s="2">
        <f t="shared" si="66"/>
        <v>1.8124999999999998</v>
      </c>
      <c r="CE173" s="2">
        <f t="shared" si="67"/>
        <v>1.1884057971014492</v>
      </c>
      <c r="CF173" s="2">
        <f t="shared" si="68"/>
        <v>0.82</v>
      </c>
      <c r="CG173" s="2">
        <f t="shared" si="69"/>
        <v>0.81</v>
      </c>
      <c r="CH173" s="2">
        <f t="shared" si="70"/>
        <v>1</v>
      </c>
    </row>
    <row r="174" spans="1:86" s="73" customFormat="1" x14ac:dyDescent="0.25">
      <c r="A174" s="71" t="s">
        <v>126</v>
      </c>
      <c r="B174" s="72"/>
      <c r="C174" s="42" t="s">
        <v>125</v>
      </c>
      <c r="D174" s="51">
        <v>27</v>
      </c>
      <c r="E174" s="52">
        <v>96</v>
      </c>
      <c r="F174" s="52">
        <v>96</v>
      </c>
      <c r="G174" s="52">
        <v>10</v>
      </c>
      <c r="H174" s="52">
        <v>14</v>
      </c>
      <c r="I174" s="52">
        <v>16</v>
      </c>
      <c r="J174" s="52">
        <v>21</v>
      </c>
      <c r="K174" s="52">
        <v>25</v>
      </c>
      <c r="L174" s="52">
        <v>42.5</v>
      </c>
      <c r="M174" s="52">
        <v>46</v>
      </c>
      <c r="N174" s="52">
        <v>38</v>
      </c>
      <c r="O174" s="52">
        <v>30</v>
      </c>
      <c r="P174" s="52">
        <v>8.5</v>
      </c>
      <c r="Q174" s="52">
        <v>46</v>
      </c>
      <c r="R174" s="52">
        <v>31</v>
      </c>
      <c r="S174" s="52">
        <v>45</v>
      </c>
      <c r="T174" s="52">
        <v>40</v>
      </c>
      <c r="U174" s="52">
        <v>5</v>
      </c>
      <c r="V174" s="52">
        <v>61</v>
      </c>
      <c r="W174" s="52">
        <v>21</v>
      </c>
      <c r="X174" s="52">
        <v>8</v>
      </c>
      <c r="Y174" s="53">
        <v>7</v>
      </c>
      <c r="Z174" s="53">
        <v>3.5</v>
      </c>
      <c r="AA174" s="53">
        <v>17</v>
      </c>
      <c r="AB174" s="53">
        <v>28</v>
      </c>
      <c r="AC174" s="53">
        <v>25</v>
      </c>
      <c r="AD174" s="53">
        <v>30</v>
      </c>
      <c r="AE174" s="53">
        <v>17</v>
      </c>
      <c r="AF174" s="54">
        <v>54</v>
      </c>
      <c r="AG174" s="54">
        <v>5.5</v>
      </c>
      <c r="AH174" s="54">
        <v>8</v>
      </c>
      <c r="AI174" s="54">
        <v>5</v>
      </c>
      <c r="AJ174" s="54">
        <v>7.5</v>
      </c>
      <c r="AK174" s="54">
        <v>5</v>
      </c>
      <c r="AL174" s="54">
        <v>5.5</v>
      </c>
      <c r="AM174" s="55">
        <v>60</v>
      </c>
      <c r="AN174" s="55">
        <v>8</v>
      </c>
      <c r="AO174" s="56"/>
      <c r="AP174" s="7">
        <v>1.0471975511965976</v>
      </c>
      <c r="AQ174" s="2">
        <v>0.13962633999999999</v>
      </c>
      <c r="AR174" s="73">
        <v>1</v>
      </c>
      <c r="AS174" s="73">
        <v>0.10416666666666667</v>
      </c>
      <c r="AT174" s="73">
        <v>0.14583333333333334</v>
      </c>
      <c r="AU174" s="73">
        <v>0.16666666666666666</v>
      </c>
      <c r="AV174" s="73">
        <v>0.21875</v>
      </c>
      <c r="AW174" s="73">
        <v>0.26041666666666669</v>
      </c>
      <c r="AX174" s="73">
        <v>0.44270833333333331</v>
      </c>
      <c r="AY174" s="73">
        <v>0.47916666666666669</v>
      </c>
      <c r="AZ174" s="73">
        <v>0.39583333333333331</v>
      </c>
      <c r="BA174" s="73">
        <v>0.3125</v>
      </c>
      <c r="BB174" s="73">
        <v>8.8541666666666671E-2</v>
      </c>
      <c r="BC174" s="73">
        <v>0.47916666666666669</v>
      </c>
      <c r="BD174" s="73">
        <v>0.32291666666666669</v>
      </c>
      <c r="BE174" s="73">
        <v>0.46875</v>
      </c>
      <c r="BF174" s="73">
        <v>0.41666666666666669</v>
      </c>
      <c r="BG174" s="73">
        <v>5.2083333333333336E-2</v>
      </c>
      <c r="BH174" s="73">
        <v>0.63541666666666663</v>
      </c>
      <c r="BI174" s="73">
        <v>0.21875</v>
      </c>
      <c r="BJ174" s="73">
        <v>8.3333333333333329E-2</v>
      </c>
      <c r="BK174" s="73">
        <v>7.2916666666666671E-2</v>
      </c>
      <c r="BL174" s="73">
        <v>3.6458333333333336E-2</v>
      </c>
      <c r="BM174" s="73">
        <v>0.17708333333333334</v>
      </c>
      <c r="BN174" s="73">
        <v>0.29166666666666669</v>
      </c>
      <c r="BO174" s="73">
        <v>0.26041666666666669</v>
      </c>
      <c r="BP174" s="73">
        <v>0.3125</v>
      </c>
      <c r="BQ174" s="73">
        <v>0.17708333333333334</v>
      </c>
      <c r="BR174" s="73">
        <v>0.5625</v>
      </c>
      <c r="BS174" s="73">
        <v>5.7291666666666664E-2</v>
      </c>
      <c r="BT174" s="73">
        <v>8.3333333333333329E-2</v>
      </c>
      <c r="BU174" s="73">
        <v>5.2083333333333336E-2</v>
      </c>
      <c r="BV174" s="73">
        <v>7.8125E-2</v>
      </c>
      <c r="BW174" s="73">
        <v>5.2083333333333336E-2</v>
      </c>
      <c r="BX174" s="73">
        <v>5.7291666666666664E-2</v>
      </c>
      <c r="BY174" s="7">
        <v>1.0471975511965976</v>
      </c>
      <c r="BZ174" s="2">
        <v>0.13962633999999999</v>
      </c>
      <c r="CA174" s="2">
        <v>27</v>
      </c>
      <c r="CB174" s="33" t="s">
        <v>101</v>
      </c>
      <c r="CC174" s="2">
        <f t="shared" si="65"/>
        <v>0.8928571428571429</v>
      </c>
      <c r="CD174" s="2">
        <f t="shared" si="66"/>
        <v>1.4705882352941178</v>
      </c>
      <c r="CE174" s="2">
        <f t="shared" si="67"/>
        <v>1.4838709677419355</v>
      </c>
      <c r="CF174" s="2">
        <f t="shared" si="68"/>
        <v>1.125</v>
      </c>
      <c r="CG174" s="2">
        <f t="shared" si="69"/>
        <v>0.88541666666666663</v>
      </c>
      <c r="CH174" s="2">
        <f t="shared" si="70"/>
        <v>0.83333333333333337</v>
      </c>
    </row>
    <row r="175" spans="1:86" s="73" customFormat="1" x14ac:dyDescent="0.25">
      <c r="A175" s="71" t="s">
        <v>126</v>
      </c>
      <c r="B175" s="72"/>
      <c r="C175" s="42" t="s">
        <v>125</v>
      </c>
      <c r="D175" s="51">
        <v>28</v>
      </c>
      <c r="E175" s="52">
        <v>87</v>
      </c>
      <c r="F175" s="52">
        <v>89</v>
      </c>
      <c r="G175" s="52">
        <v>10</v>
      </c>
      <c r="H175" s="52">
        <v>15</v>
      </c>
      <c r="I175" s="52">
        <v>16</v>
      </c>
      <c r="J175" s="52">
        <v>23</v>
      </c>
      <c r="K175" s="52">
        <v>25</v>
      </c>
      <c r="L175" s="52">
        <v>38</v>
      </c>
      <c r="M175" s="52">
        <v>39</v>
      </c>
      <c r="N175" s="52">
        <v>39</v>
      </c>
      <c r="O175" s="52">
        <v>25</v>
      </c>
      <c r="P175" s="52">
        <v>12</v>
      </c>
      <c r="Q175" s="52">
        <v>41</v>
      </c>
      <c r="R175" s="52">
        <v>30</v>
      </c>
      <c r="S175" s="52">
        <v>38</v>
      </c>
      <c r="T175" s="52">
        <v>44</v>
      </c>
      <c r="U175" s="52">
        <v>3</v>
      </c>
      <c r="V175" s="52">
        <v>57</v>
      </c>
      <c r="W175" s="52">
        <v>20.5</v>
      </c>
      <c r="X175" s="52">
        <v>9</v>
      </c>
      <c r="Y175" s="53">
        <v>6</v>
      </c>
      <c r="Z175" s="53">
        <v>1.5</v>
      </c>
      <c r="AA175" s="53">
        <v>18</v>
      </c>
      <c r="AB175" s="53">
        <v>15</v>
      </c>
      <c r="AC175" s="53">
        <v>24</v>
      </c>
      <c r="AD175" s="53">
        <v>32</v>
      </c>
      <c r="AE175" s="53">
        <v>18</v>
      </c>
      <c r="AF175" s="54">
        <v>40</v>
      </c>
      <c r="AG175" s="54">
        <v>7</v>
      </c>
      <c r="AH175" s="54">
        <v>8</v>
      </c>
      <c r="AI175" s="54">
        <v>5</v>
      </c>
      <c r="AJ175" s="54">
        <v>7.5</v>
      </c>
      <c r="AK175" s="54">
        <v>4</v>
      </c>
      <c r="AL175" s="54">
        <v>7</v>
      </c>
      <c r="AM175" s="55">
        <v>62</v>
      </c>
      <c r="AN175" s="55">
        <v>11</v>
      </c>
      <c r="AO175" s="56"/>
      <c r="AP175" s="7">
        <v>1.0821041362364843</v>
      </c>
      <c r="AQ175" s="7">
        <v>0.19198621771937624</v>
      </c>
      <c r="AR175" s="73">
        <v>1.0229885057471264</v>
      </c>
      <c r="AS175" s="73">
        <v>0.11494252873563218</v>
      </c>
      <c r="AT175" s="73">
        <v>0.17241379310344829</v>
      </c>
      <c r="AU175" s="73">
        <v>0.18390804597701149</v>
      </c>
      <c r="AV175" s="73">
        <v>0.26436781609195403</v>
      </c>
      <c r="AW175" s="73">
        <v>0.28735632183908044</v>
      </c>
      <c r="AX175" s="73">
        <v>0.43678160919540232</v>
      </c>
      <c r="AY175" s="73">
        <v>0.44827586206896552</v>
      </c>
      <c r="AZ175" s="73">
        <v>0.44827586206896552</v>
      </c>
      <c r="BA175" s="73">
        <v>0.28735632183908044</v>
      </c>
      <c r="BB175" s="73">
        <v>0.13793103448275862</v>
      </c>
      <c r="BC175" s="73">
        <v>0.47126436781609193</v>
      </c>
      <c r="BD175" s="73">
        <v>0.34482758620689657</v>
      </c>
      <c r="BE175" s="73">
        <v>0.43678160919540232</v>
      </c>
      <c r="BF175" s="73">
        <v>0.50574712643678166</v>
      </c>
      <c r="BG175" s="73">
        <v>3.4482758620689655E-2</v>
      </c>
      <c r="BH175" s="73">
        <v>0.65517241379310343</v>
      </c>
      <c r="BI175" s="73">
        <v>0.23563218390804597</v>
      </c>
      <c r="BJ175" s="73">
        <v>0.10344827586206896</v>
      </c>
      <c r="BK175" s="73">
        <v>6.8965517241379309E-2</v>
      </c>
      <c r="BL175" s="73">
        <v>1.7241379310344827E-2</v>
      </c>
      <c r="BM175" s="73">
        <v>0.20689655172413793</v>
      </c>
      <c r="BN175" s="73">
        <v>0.17241379310344829</v>
      </c>
      <c r="BO175" s="73">
        <v>0.27586206896551724</v>
      </c>
      <c r="BP175" s="73">
        <v>0.36781609195402298</v>
      </c>
      <c r="BQ175" s="73">
        <v>0.20689655172413793</v>
      </c>
      <c r="BR175" s="73">
        <v>0.45977011494252873</v>
      </c>
      <c r="BS175" s="73">
        <v>8.0459770114942528E-2</v>
      </c>
      <c r="BT175" s="73">
        <v>9.1954022988505746E-2</v>
      </c>
      <c r="BU175" s="73">
        <v>5.7471264367816091E-2</v>
      </c>
      <c r="BV175" s="73">
        <v>8.6206896551724144E-2</v>
      </c>
      <c r="BW175" s="73">
        <v>4.5977011494252873E-2</v>
      </c>
      <c r="BX175" s="73">
        <v>8.0459770114942528E-2</v>
      </c>
      <c r="BY175" s="7">
        <v>1.0821041362364843</v>
      </c>
      <c r="BZ175" s="7">
        <v>0.19198621771937624</v>
      </c>
      <c r="CA175" s="2">
        <v>28</v>
      </c>
      <c r="CB175" s="33" t="s">
        <v>101</v>
      </c>
      <c r="CC175" s="2">
        <f t="shared" si="65"/>
        <v>1.5999999999999999</v>
      </c>
      <c r="CD175" s="2">
        <f t="shared" si="66"/>
        <v>1.3333333333333333</v>
      </c>
      <c r="CE175" s="2">
        <f t="shared" si="67"/>
        <v>1.3666666666666665</v>
      </c>
      <c r="CF175" s="2">
        <f t="shared" si="68"/>
        <v>0.86363636363636365</v>
      </c>
      <c r="CG175" s="2">
        <f t="shared" si="69"/>
        <v>0.87356321839080464</v>
      </c>
      <c r="CH175" s="2">
        <f t="shared" si="70"/>
        <v>1.0114942528735633</v>
      </c>
    </row>
    <row r="176" spans="1:86" s="73" customFormat="1" x14ac:dyDescent="0.25">
      <c r="A176" s="71" t="s">
        <v>126</v>
      </c>
      <c r="B176" s="72"/>
      <c r="C176" s="42" t="s">
        <v>125</v>
      </c>
      <c r="D176" s="51">
        <v>29</v>
      </c>
      <c r="E176" s="52">
        <v>98</v>
      </c>
      <c r="F176" s="52">
        <v>98</v>
      </c>
      <c r="G176" s="52">
        <v>8</v>
      </c>
      <c r="H176" s="52">
        <v>14</v>
      </c>
      <c r="I176" s="52">
        <v>16</v>
      </c>
      <c r="J176" s="52">
        <v>21</v>
      </c>
      <c r="K176" s="52">
        <v>24</v>
      </c>
      <c r="L176" s="52">
        <v>41</v>
      </c>
      <c r="M176" s="52">
        <v>44</v>
      </c>
      <c r="N176" s="52">
        <v>37</v>
      </c>
      <c r="O176" s="52">
        <v>23</v>
      </c>
      <c r="P176" s="52">
        <v>11</v>
      </c>
      <c r="Q176" s="52">
        <v>44</v>
      </c>
      <c r="R176" s="52">
        <v>35</v>
      </c>
      <c r="S176" s="52">
        <v>43</v>
      </c>
      <c r="T176" s="52">
        <v>48</v>
      </c>
      <c r="U176" s="52">
        <v>3</v>
      </c>
      <c r="V176" s="52">
        <v>54</v>
      </c>
      <c r="W176" s="52">
        <v>21</v>
      </c>
      <c r="X176" s="52">
        <v>10</v>
      </c>
      <c r="Y176" s="53">
        <v>7</v>
      </c>
      <c r="Z176" s="53">
        <v>2.5</v>
      </c>
      <c r="AA176" s="53">
        <v>16</v>
      </c>
      <c r="AB176" s="53">
        <v>25</v>
      </c>
      <c r="AC176" s="53">
        <v>29</v>
      </c>
      <c r="AD176" s="53">
        <v>35</v>
      </c>
      <c r="AE176" s="53">
        <v>15</v>
      </c>
      <c r="AF176" s="54">
        <v>40</v>
      </c>
      <c r="AG176" s="54">
        <v>7</v>
      </c>
      <c r="AH176" s="54">
        <v>8</v>
      </c>
      <c r="AI176" s="54">
        <v>4</v>
      </c>
      <c r="AJ176" s="54">
        <v>9</v>
      </c>
      <c r="AK176" s="54">
        <v>3</v>
      </c>
      <c r="AL176" s="54">
        <v>9</v>
      </c>
      <c r="AM176" s="55">
        <v>62</v>
      </c>
      <c r="AN176" s="55">
        <v>9</v>
      </c>
      <c r="AO176" s="56"/>
      <c r="AP176" s="2">
        <v>1.0821041360000001</v>
      </c>
      <c r="AQ176" s="7">
        <v>0.15707963267948966</v>
      </c>
      <c r="AR176" s="73">
        <v>1</v>
      </c>
      <c r="AS176" s="73">
        <v>8.1632653061224483E-2</v>
      </c>
      <c r="AT176" s="73">
        <v>0.14285714285714285</v>
      </c>
      <c r="AU176" s="73">
        <v>0.16326530612244897</v>
      </c>
      <c r="AV176" s="73">
        <v>0.21428571428571427</v>
      </c>
      <c r="AW176" s="73">
        <v>0.24489795918367346</v>
      </c>
      <c r="AX176" s="73">
        <v>0.41836734693877553</v>
      </c>
      <c r="AY176" s="73">
        <v>0.44897959183673469</v>
      </c>
      <c r="AZ176" s="73">
        <v>0.37755102040816324</v>
      </c>
      <c r="BA176" s="73">
        <v>0.23469387755102042</v>
      </c>
      <c r="BB176" s="73">
        <v>0.11224489795918367</v>
      </c>
      <c r="BC176" s="73">
        <v>0.44897959183673469</v>
      </c>
      <c r="BD176" s="73">
        <v>0.35714285714285715</v>
      </c>
      <c r="BE176" s="73">
        <v>0.43877551020408162</v>
      </c>
      <c r="BF176" s="73">
        <v>0.48979591836734693</v>
      </c>
      <c r="BG176" s="73">
        <v>3.0612244897959183E-2</v>
      </c>
      <c r="BH176" s="73">
        <v>0.55102040816326525</v>
      </c>
      <c r="BI176" s="73">
        <v>0.21428571428571427</v>
      </c>
      <c r="BJ176" s="73">
        <v>0.10204081632653061</v>
      </c>
      <c r="BK176" s="73">
        <v>7.1428571428571425E-2</v>
      </c>
      <c r="BL176" s="73">
        <v>2.5510204081632654E-2</v>
      </c>
      <c r="BM176" s="73">
        <v>0.16326530612244897</v>
      </c>
      <c r="BN176" s="73">
        <v>0.25510204081632654</v>
      </c>
      <c r="BO176" s="73">
        <v>0.29591836734693877</v>
      </c>
      <c r="BP176" s="73">
        <v>0.35714285714285715</v>
      </c>
      <c r="BQ176" s="73">
        <v>0.15306122448979592</v>
      </c>
      <c r="BR176" s="73">
        <v>0.40816326530612246</v>
      </c>
      <c r="BS176" s="73">
        <v>7.1428571428571425E-2</v>
      </c>
      <c r="BT176" s="73">
        <v>8.1632653061224483E-2</v>
      </c>
      <c r="BU176" s="73">
        <v>4.0816326530612242E-2</v>
      </c>
      <c r="BV176" s="73">
        <v>9.1836734693877556E-2</v>
      </c>
      <c r="BW176" s="73">
        <v>3.0612244897959183E-2</v>
      </c>
      <c r="BX176" s="73">
        <v>9.1836734693877556E-2</v>
      </c>
      <c r="BY176" s="2">
        <v>1.0821041360000001</v>
      </c>
      <c r="BZ176" s="7">
        <v>0.15707963267948966</v>
      </c>
      <c r="CA176" s="2">
        <v>29</v>
      </c>
      <c r="CB176" s="33" t="s">
        <v>101</v>
      </c>
      <c r="CC176" s="2">
        <f t="shared" si="65"/>
        <v>1.1599999999999999</v>
      </c>
      <c r="CD176" s="2">
        <f t="shared" si="66"/>
        <v>1.9333333333333333</v>
      </c>
      <c r="CE176" s="2">
        <f t="shared" si="67"/>
        <v>1.2571428571428571</v>
      </c>
      <c r="CF176" s="2">
        <f t="shared" si="68"/>
        <v>0.89583333333333337</v>
      </c>
      <c r="CG176" s="2">
        <f t="shared" si="69"/>
        <v>0.83673469387755106</v>
      </c>
      <c r="CH176" s="2">
        <f t="shared" si="70"/>
        <v>0.97959183673469385</v>
      </c>
    </row>
    <row r="177" spans="1:86" s="73" customFormat="1" x14ac:dyDescent="0.25">
      <c r="A177" s="71" t="s">
        <v>126</v>
      </c>
      <c r="B177" s="72"/>
      <c r="C177" s="42" t="s">
        <v>125</v>
      </c>
      <c r="D177" s="51">
        <v>30</v>
      </c>
      <c r="E177" s="52">
        <v>98</v>
      </c>
      <c r="F177" s="52">
        <v>101</v>
      </c>
      <c r="G177" s="52">
        <v>7</v>
      </c>
      <c r="H177" s="52">
        <v>15</v>
      </c>
      <c r="I177" s="52">
        <v>16.5</v>
      </c>
      <c r="J177" s="52">
        <v>19</v>
      </c>
      <c r="K177" s="52">
        <v>23</v>
      </c>
      <c r="L177" s="52">
        <v>34.5</v>
      </c>
      <c r="M177" s="52">
        <v>38</v>
      </c>
      <c r="N177" s="52">
        <v>31</v>
      </c>
      <c r="O177" s="52">
        <v>22</v>
      </c>
      <c r="P177" s="52">
        <v>10</v>
      </c>
      <c r="Q177" s="52">
        <v>39</v>
      </c>
      <c r="R177" s="52">
        <v>38</v>
      </c>
      <c r="S177" s="52">
        <v>37</v>
      </c>
      <c r="T177" s="52">
        <v>45</v>
      </c>
      <c r="U177" s="52">
        <v>4.5</v>
      </c>
      <c r="V177" s="52">
        <v>61</v>
      </c>
      <c r="W177" s="52">
        <v>23</v>
      </c>
      <c r="X177" s="52">
        <v>9.5</v>
      </c>
      <c r="Y177" s="53">
        <v>6</v>
      </c>
      <c r="Z177" s="53">
        <v>5</v>
      </c>
      <c r="AA177" s="53">
        <v>16</v>
      </c>
      <c r="AB177" s="53">
        <v>29</v>
      </c>
      <c r="AC177" s="53">
        <v>26</v>
      </c>
      <c r="AD177" s="53">
        <v>33</v>
      </c>
      <c r="AE177" s="53">
        <v>16</v>
      </c>
      <c r="AF177" s="54">
        <v>53</v>
      </c>
      <c r="AG177" s="54">
        <v>5.5</v>
      </c>
      <c r="AH177" s="54">
        <v>8</v>
      </c>
      <c r="AI177" s="54">
        <v>5.5</v>
      </c>
      <c r="AJ177" s="54">
        <v>9.5</v>
      </c>
      <c r="AK177" s="54">
        <v>7</v>
      </c>
      <c r="AL177" s="54">
        <v>9</v>
      </c>
      <c r="AM177" s="55">
        <v>60</v>
      </c>
      <c r="AN177" s="55">
        <v>11</v>
      </c>
      <c r="AO177" s="56"/>
      <c r="AP177" s="7">
        <v>1.0471975511965976</v>
      </c>
      <c r="AQ177" s="7">
        <v>0.19198621771937624</v>
      </c>
      <c r="AR177" s="73">
        <v>1.0306122448979591</v>
      </c>
      <c r="AS177" s="73">
        <v>7.1428571428571425E-2</v>
      </c>
      <c r="AT177" s="73">
        <v>0.15306122448979592</v>
      </c>
      <c r="AU177" s="73">
        <v>0.1683673469387755</v>
      </c>
      <c r="AV177" s="73">
        <v>0.19387755102040816</v>
      </c>
      <c r="AW177" s="73">
        <v>0.23469387755102042</v>
      </c>
      <c r="AX177" s="73">
        <v>0.35204081632653061</v>
      </c>
      <c r="AY177" s="73">
        <v>0.38775510204081631</v>
      </c>
      <c r="AZ177" s="73">
        <v>0.31632653061224492</v>
      </c>
      <c r="BA177" s="73">
        <v>0.22448979591836735</v>
      </c>
      <c r="BB177" s="73">
        <v>0.10204081632653061</v>
      </c>
      <c r="BC177" s="73">
        <v>0.39795918367346939</v>
      </c>
      <c r="BD177" s="73">
        <v>0.38775510204081631</v>
      </c>
      <c r="BE177" s="73">
        <v>0.37755102040816324</v>
      </c>
      <c r="BF177" s="73">
        <v>0.45918367346938777</v>
      </c>
      <c r="BG177" s="73">
        <v>4.5918367346938778E-2</v>
      </c>
      <c r="BH177" s="73">
        <v>0.62244897959183676</v>
      </c>
      <c r="BI177" s="73">
        <v>0.23469387755102042</v>
      </c>
      <c r="BJ177" s="73">
        <v>9.6938775510204078E-2</v>
      </c>
      <c r="BK177" s="73">
        <v>6.1224489795918366E-2</v>
      </c>
      <c r="BL177" s="73">
        <v>5.1020408163265307E-2</v>
      </c>
      <c r="BM177" s="73">
        <v>0.16326530612244897</v>
      </c>
      <c r="BN177" s="73">
        <v>0.29591836734693877</v>
      </c>
      <c r="BO177" s="73">
        <v>0.26530612244897961</v>
      </c>
      <c r="BP177" s="73">
        <v>0.33673469387755101</v>
      </c>
      <c r="BQ177" s="73">
        <v>0.16326530612244897</v>
      </c>
      <c r="BR177" s="73">
        <v>0.54081632653061229</v>
      </c>
      <c r="BS177" s="73">
        <v>5.6122448979591837E-2</v>
      </c>
      <c r="BT177" s="73">
        <v>8.1632653061224483E-2</v>
      </c>
      <c r="BU177" s="73">
        <v>5.6122448979591837E-2</v>
      </c>
      <c r="BV177" s="73">
        <v>9.6938775510204078E-2</v>
      </c>
      <c r="BW177" s="73">
        <v>7.1428571428571425E-2</v>
      </c>
      <c r="BX177" s="73">
        <v>9.1836734693877556E-2</v>
      </c>
      <c r="BY177" s="7">
        <v>1.0471975511965976</v>
      </c>
      <c r="BZ177" s="7">
        <v>0.19198621771937624</v>
      </c>
      <c r="CA177" s="2">
        <v>30</v>
      </c>
      <c r="CB177" s="33" t="s">
        <v>101</v>
      </c>
      <c r="CC177" s="2">
        <f t="shared" si="65"/>
        <v>0.89655172413793116</v>
      </c>
      <c r="CD177" s="2">
        <f t="shared" si="66"/>
        <v>1.6250000000000002</v>
      </c>
      <c r="CE177" s="2">
        <f t="shared" si="67"/>
        <v>1.0263157894736843</v>
      </c>
      <c r="CF177" s="2">
        <f t="shared" si="68"/>
        <v>0.82222222222222219</v>
      </c>
      <c r="CG177" s="2">
        <f t="shared" si="69"/>
        <v>0.70408163265306123</v>
      </c>
      <c r="CH177" s="2">
        <f t="shared" si="70"/>
        <v>0.91836734693877553</v>
      </c>
    </row>
    <row r="178" spans="1:86" s="73" customFormat="1" ht="15.75" thickBot="1" x14ac:dyDescent="0.3">
      <c r="A178" s="71" t="s">
        <v>126</v>
      </c>
      <c r="B178" s="72"/>
      <c r="C178" s="42" t="s">
        <v>125</v>
      </c>
      <c r="D178" s="51">
        <v>31</v>
      </c>
      <c r="E178" s="52">
        <v>65</v>
      </c>
      <c r="F178" s="52">
        <v>66</v>
      </c>
      <c r="G178" s="52">
        <v>6</v>
      </c>
      <c r="H178" s="52">
        <v>10</v>
      </c>
      <c r="I178" s="52">
        <v>11.5</v>
      </c>
      <c r="J178" s="52">
        <v>13</v>
      </c>
      <c r="K178" s="52">
        <v>16</v>
      </c>
      <c r="L178" s="52">
        <v>24</v>
      </c>
      <c r="M178" s="52">
        <v>24.5</v>
      </c>
      <c r="N178" s="52">
        <v>14</v>
      </c>
      <c r="O178" s="52">
        <v>9</v>
      </c>
      <c r="P178" s="52">
        <v>4</v>
      </c>
      <c r="Q178" s="52">
        <v>27</v>
      </c>
      <c r="R178" s="52">
        <v>29</v>
      </c>
      <c r="S178" s="52">
        <v>24.5</v>
      </c>
      <c r="T178" s="52">
        <v>38</v>
      </c>
      <c r="U178" s="52">
        <v>2</v>
      </c>
      <c r="V178" s="52">
        <v>54</v>
      </c>
      <c r="W178" s="52">
        <v>19</v>
      </c>
      <c r="X178" s="52">
        <v>4</v>
      </c>
      <c r="Y178" s="53">
        <v>4</v>
      </c>
      <c r="Z178" s="53">
        <v>2</v>
      </c>
      <c r="AA178" s="53">
        <v>10</v>
      </c>
      <c r="AB178" s="53">
        <v>15</v>
      </c>
      <c r="AC178" s="53">
        <v>10</v>
      </c>
      <c r="AD178" s="53">
        <v>13</v>
      </c>
      <c r="AE178" s="53">
        <v>9.5</v>
      </c>
      <c r="AF178" s="54">
        <v>26</v>
      </c>
      <c r="AG178" s="54">
        <v>3</v>
      </c>
      <c r="AH178" s="54">
        <v>4</v>
      </c>
      <c r="AI178" s="54">
        <v>3</v>
      </c>
      <c r="AJ178" s="54">
        <v>6</v>
      </c>
      <c r="AK178" s="54">
        <v>2</v>
      </c>
      <c r="AL178" s="54">
        <v>5</v>
      </c>
      <c r="AM178" s="55">
        <v>69</v>
      </c>
      <c r="AN178" s="55">
        <v>10</v>
      </c>
      <c r="AO178" s="56"/>
      <c r="AP178" s="2">
        <v>1.2042771839999999</v>
      </c>
      <c r="AQ178" s="7">
        <v>0.17453292519943295</v>
      </c>
      <c r="AR178" s="73">
        <v>1.0153846153846153</v>
      </c>
      <c r="AS178" s="73">
        <v>9.2307692307692313E-2</v>
      </c>
      <c r="AT178" s="73">
        <v>0.15384615384615385</v>
      </c>
      <c r="AU178" s="73">
        <v>0.17692307692307693</v>
      </c>
      <c r="AV178" s="73">
        <v>0.2</v>
      </c>
      <c r="AW178" s="73">
        <v>0.24615384615384617</v>
      </c>
      <c r="AX178" s="73">
        <v>0.36923076923076925</v>
      </c>
      <c r="AY178" s="73">
        <v>0.37692307692307692</v>
      </c>
      <c r="AZ178" s="9">
        <v>0.21538460000000001</v>
      </c>
      <c r="BA178" s="9">
        <v>0.13846149999999999</v>
      </c>
      <c r="BB178" s="73">
        <v>6.1538461538461542E-2</v>
      </c>
      <c r="BC178" s="73">
        <v>0.41538461538461541</v>
      </c>
      <c r="BD178" s="73">
        <v>0.44615384615384618</v>
      </c>
      <c r="BE178" s="73">
        <v>0.37692307692307692</v>
      </c>
      <c r="BF178" s="73">
        <v>0.58461538461538465</v>
      </c>
      <c r="BG178" s="73">
        <v>3.0769230769230771E-2</v>
      </c>
      <c r="BH178" s="73">
        <v>0.83076923076923082</v>
      </c>
      <c r="BI178" s="73">
        <v>0.29230769230769232</v>
      </c>
      <c r="BJ178" s="73">
        <v>6.1538461538461542E-2</v>
      </c>
      <c r="BK178" s="73">
        <v>6.1538461538461542E-2</v>
      </c>
      <c r="BL178" s="73">
        <v>3.0769230769230771E-2</v>
      </c>
      <c r="BM178" s="73">
        <v>0.15384615384615385</v>
      </c>
      <c r="BN178" s="73">
        <v>0.23076923076923078</v>
      </c>
      <c r="BO178" s="73">
        <v>0.15384615384615385</v>
      </c>
      <c r="BP178" s="73">
        <v>0.2</v>
      </c>
      <c r="BQ178" s="73">
        <v>0.14615384615384616</v>
      </c>
      <c r="BR178" s="73">
        <v>0.4</v>
      </c>
      <c r="BS178" s="73">
        <v>4.6153846153846156E-2</v>
      </c>
      <c r="BT178" s="73">
        <v>6.1538461538461542E-2</v>
      </c>
      <c r="BU178" s="73">
        <v>4.6153846153846156E-2</v>
      </c>
      <c r="BV178" s="73">
        <v>9.2307692307692313E-2</v>
      </c>
      <c r="BW178" s="73">
        <v>3.0769230769230771E-2</v>
      </c>
      <c r="BX178" s="73">
        <v>7.6923076923076927E-2</v>
      </c>
      <c r="BY178" s="2">
        <v>1.2042771839999999</v>
      </c>
      <c r="BZ178" s="7">
        <v>0.17453292519943295</v>
      </c>
      <c r="CA178" s="2">
        <v>31</v>
      </c>
      <c r="CB178" s="33" t="s">
        <v>101</v>
      </c>
      <c r="CC178" s="2">
        <f t="shared" si="65"/>
        <v>0.66666666666666663</v>
      </c>
      <c r="CD178" s="2">
        <f t="shared" si="66"/>
        <v>1.0526315789473684</v>
      </c>
      <c r="CE178" s="2">
        <f t="shared" si="67"/>
        <v>0.93103448275862066</v>
      </c>
      <c r="CF178" s="2">
        <f t="shared" si="68"/>
        <v>0.64473684210526316</v>
      </c>
      <c r="CG178" s="2">
        <f t="shared" si="69"/>
        <v>0.7384615384615385</v>
      </c>
      <c r="CH178" s="2">
        <f t="shared" si="70"/>
        <v>1.1692307692307693</v>
      </c>
    </row>
    <row r="179" spans="1:86" x14ac:dyDescent="0.25">
      <c r="A179" s="41" t="s">
        <v>128</v>
      </c>
      <c r="B179" s="41"/>
      <c r="C179" s="42" t="s">
        <v>125</v>
      </c>
      <c r="D179" s="51">
        <v>1</v>
      </c>
      <c r="E179" s="52">
        <v>88</v>
      </c>
      <c r="F179" s="52">
        <v>88.5</v>
      </c>
      <c r="G179" s="52">
        <v>11</v>
      </c>
      <c r="H179" s="52">
        <v>15</v>
      </c>
      <c r="I179" s="52">
        <v>16.5</v>
      </c>
      <c r="J179" s="52">
        <v>19</v>
      </c>
      <c r="K179" s="52">
        <v>23</v>
      </c>
      <c r="L179" s="52">
        <v>35</v>
      </c>
      <c r="M179" s="52">
        <v>40</v>
      </c>
      <c r="N179" s="52">
        <v>37</v>
      </c>
      <c r="O179" s="52">
        <v>35</v>
      </c>
      <c r="P179" s="52">
        <v>12</v>
      </c>
      <c r="Q179" s="52">
        <v>40</v>
      </c>
      <c r="R179" s="52">
        <v>32</v>
      </c>
      <c r="S179" s="52">
        <v>36</v>
      </c>
      <c r="T179" s="52">
        <v>41</v>
      </c>
      <c r="U179" s="52">
        <v>6</v>
      </c>
      <c r="V179" s="52">
        <v>52</v>
      </c>
      <c r="W179" s="52">
        <v>19</v>
      </c>
      <c r="X179" s="52">
        <v>5</v>
      </c>
      <c r="Y179" s="53">
        <v>7</v>
      </c>
      <c r="Z179" s="53">
        <v>1</v>
      </c>
      <c r="AA179" s="53">
        <v>22</v>
      </c>
      <c r="AB179" s="53">
        <v>14</v>
      </c>
      <c r="AC179" s="53">
        <v>18</v>
      </c>
      <c r="AD179" s="53">
        <v>25</v>
      </c>
      <c r="AE179" s="53">
        <v>17</v>
      </c>
      <c r="AF179" s="54">
        <v>63</v>
      </c>
      <c r="AG179" s="54">
        <v>5.5</v>
      </c>
      <c r="AH179" s="54">
        <v>12</v>
      </c>
      <c r="AI179" s="54">
        <v>6</v>
      </c>
      <c r="AJ179" s="54">
        <v>13</v>
      </c>
      <c r="AK179" s="54">
        <v>4.5</v>
      </c>
      <c r="AL179" s="54">
        <v>6</v>
      </c>
      <c r="AM179" s="55">
        <v>67</v>
      </c>
      <c r="AN179" s="55">
        <v>11</v>
      </c>
      <c r="AO179" s="76">
        <f>RADIANS(67)</f>
        <v>1.1693705988362009</v>
      </c>
      <c r="AP179" s="77">
        <f>RADIANS(11)</f>
        <v>0.19198621771937624</v>
      </c>
      <c r="AQ179" s="13"/>
      <c r="AR179" s="58">
        <v>1.0056818181818181</v>
      </c>
      <c r="AS179" s="58">
        <v>0.125</v>
      </c>
      <c r="AT179" s="58">
        <v>0.17045454545454544</v>
      </c>
      <c r="AU179" s="58">
        <v>0.1875</v>
      </c>
      <c r="AV179" s="58">
        <v>0.21590909090909091</v>
      </c>
      <c r="AW179" s="58">
        <v>0.26136363636363635</v>
      </c>
      <c r="AX179" s="58">
        <v>0.39772727272727271</v>
      </c>
      <c r="AY179" s="58">
        <v>0.45454545454545453</v>
      </c>
      <c r="AZ179" s="58">
        <v>0.42045454545454547</v>
      </c>
      <c r="BA179" s="58">
        <v>0.39772727272727271</v>
      </c>
      <c r="BB179" s="58">
        <v>0.13636363636363635</v>
      </c>
      <c r="BC179" s="58">
        <v>0.45454545454545453</v>
      </c>
      <c r="BD179" s="58">
        <v>0.36363636363636365</v>
      </c>
      <c r="BE179" s="58">
        <v>0.40909090909090912</v>
      </c>
      <c r="BF179" s="58">
        <v>0.46590909090909088</v>
      </c>
      <c r="BG179" s="58">
        <v>6.8181818181818177E-2</v>
      </c>
      <c r="BH179" s="58">
        <v>0.59090909090909094</v>
      </c>
      <c r="BI179" s="58">
        <v>0.21590909090909091</v>
      </c>
      <c r="BJ179" s="58">
        <v>5.6818181818181816E-2</v>
      </c>
      <c r="BK179" s="58">
        <v>7.9545454545454544E-2</v>
      </c>
      <c r="BL179" s="58">
        <v>1.1363636363636364E-2</v>
      </c>
      <c r="BM179" s="58">
        <v>0.25</v>
      </c>
      <c r="BN179" s="58">
        <v>0.15909090909090909</v>
      </c>
      <c r="BO179" s="58">
        <v>0.20454545454545456</v>
      </c>
      <c r="BP179" s="58">
        <v>0.28409090909090912</v>
      </c>
      <c r="BQ179" s="58">
        <v>0.19318181818181818</v>
      </c>
      <c r="BR179" s="58">
        <v>0.71590909090909094</v>
      </c>
      <c r="BS179" s="58">
        <v>6.25E-2</v>
      </c>
      <c r="BT179" s="58">
        <v>0.13636363636363635</v>
      </c>
      <c r="BU179" s="58">
        <v>6.8181818181818177E-2</v>
      </c>
      <c r="BV179" s="58">
        <v>0.14772727272727273</v>
      </c>
      <c r="BW179" s="58">
        <v>5.113636363636364E-2</v>
      </c>
      <c r="BX179" s="58">
        <v>6.8181818181818177E-2</v>
      </c>
      <c r="BY179" s="58">
        <v>1.1693705988362009</v>
      </c>
      <c r="BZ179" s="58">
        <v>0.19198621771937624</v>
      </c>
      <c r="CA179" s="2">
        <v>1</v>
      </c>
      <c r="CB179" s="2" t="s">
        <v>129</v>
      </c>
      <c r="CC179" s="2">
        <f>(BO179/BN179)</f>
        <v>1.2857142857142858</v>
      </c>
      <c r="CD179" s="2">
        <f>(BO179/BQ179)</f>
        <v>1.0588235294117647</v>
      </c>
      <c r="CE179" s="2">
        <f>(BC179/BD179)</f>
        <v>1.25</v>
      </c>
      <c r="CF179" s="2">
        <f>(BE179/BF179)</f>
        <v>0.87804878048780499</v>
      </c>
      <c r="CG179" s="2">
        <f>(AX179/0.5)</f>
        <v>0.79545454545454541</v>
      </c>
      <c r="CH179" s="2">
        <f>(BF179/0.5)</f>
        <v>0.93181818181818177</v>
      </c>
    </row>
    <row r="180" spans="1:86" x14ac:dyDescent="0.25">
      <c r="A180" s="41" t="s">
        <v>128</v>
      </c>
      <c r="B180" s="41"/>
      <c r="C180" s="42" t="s">
        <v>125</v>
      </c>
      <c r="D180" s="51">
        <v>2</v>
      </c>
      <c r="E180" s="52">
        <v>92</v>
      </c>
      <c r="F180" s="52">
        <v>91</v>
      </c>
      <c r="G180" s="52">
        <v>10</v>
      </c>
      <c r="H180" s="52">
        <v>14.5</v>
      </c>
      <c r="I180" s="52">
        <v>12</v>
      </c>
      <c r="J180" s="52">
        <v>17</v>
      </c>
      <c r="K180" s="52">
        <v>22</v>
      </c>
      <c r="L180" s="52">
        <v>35</v>
      </c>
      <c r="M180" s="52">
        <v>42</v>
      </c>
      <c r="N180" s="52">
        <v>31</v>
      </c>
      <c r="O180" s="52">
        <v>29</v>
      </c>
      <c r="P180" s="52">
        <v>12</v>
      </c>
      <c r="Q180" s="52">
        <v>38</v>
      </c>
      <c r="R180" s="52">
        <v>31</v>
      </c>
      <c r="S180" s="52">
        <v>36</v>
      </c>
      <c r="T180" s="52">
        <v>45</v>
      </c>
      <c r="U180" s="52">
        <v>6</v>
      </c>
      <c r="V180" s="52">
        <v>51</v>
      </c>
      <c r="W180" s="52">
        <v>13</v>
      </c>
      <c r="X180" s="52">
        <v>5</v>
      </c>
      <c r="Y180" s="53">
        <v>6</v>
      </c>
      <c r="Z180" s="53">
        <v>3</v>
      </c>
      <c r="AA180" s="53">
        <v>15</v>
      </c>
      <c r="AB180" s="53">
        <v>23</v>
      </c>
      <c r="AC180" s="53">
        <v>27</v>
      </c>
      <c r="AD180" s="53">
        <v>32</v>
      </c>
      <c r="AE180" s="53">
        <v>15</v>
      </c>
      <c r="AF180" s="54">
        <v>69</v>
      </c>
      <c r="AG180" s="54">
        <v>5</v>
      </c>
      <c r="AH180" s="54">
        <v>15</v>
      </c>
      <c r="AI180" s="54">
        <v>4</v>
      </c>
      <c r="AJ180" s="54">
        <v>16</v>
      </c>
      <c r="AK180" s="54">
        <v>4</v>
      </c>
      <c r="AL180" s="54">
        <v>11</v>
      </c>
      <c r="AM180" s="55">
        <v>69</v>
      </c>
      <c r="AN180" s="55">
        <v>23</v>
      </c>
      <c r="AO180" s="78">
        <f>RADIANS(69)</f>
        <v>1.2042771838760873</v>
      </c>
      <c r="AP180" s="79">
        <f>RADIANS(23)</f>
        <v>0.4014257279586958</v>
      </c>
      <c r="AQ180" s="2"/>
      <c r="AR180" s="58">
        <v>0.98913043478260865</v>
      </c>
      <c r="AS180" s="58">
        <v>0.10869565217391304</v>
      </c>
      <c r="AT180" s="58">
        <v>0.15760869565217392</v>
      </c>
      <c r="AU180" s="58">
        <v>0.13043478260869565</v>
      </c>
      <c r="AV180" s="58">
        <v>0.18478260869565216</v>
      </c>
      <c r="AW180" s="58">
        <v>0.2391304347826087</v>
      </c>
      <c r="AX180" s="58">
        <v>0.38043478260869568</v>
      </c>
      <c r="AY180" s="58">
        <v>0.45652173913043476</v>
      </c>
      <c r="AZ180" s="58">
        <v>0.33695652173913043</v>
      </c>
      <c r="BA180" s="58">
        <v>0.31521739130434784</v>
      </c>
      <c r="BB180" s="58">
        <v>0.13043478260869565</v>
      </c>
      <c r="BC180" s="58">
        <v>0.41304347826086957</v>
      </c>
      <c r="BD180" s="58">
        <v>0.33695652173913043</v>
      </c>
      <c r="BE180" s="58">
        <v>0.39130434782608697</v>
      </c>
      <c r="BF180" s="58">
        <v>0.4891304347826087</v>
      </c>
      <c r="BG180" s="58">
        <v>6.5217391304347824E-2</v>
      </c>
      <c r="BH180" s="58">
        <v>0.55434782608695654</v>
      </c>
      <c r="BI180" s="58">
        <v>0.14130434782608695</v>
      </c>
      <c r="BJ180" s="58">
        <v>5.434782608695652E-2</v>
      </c>
      <c r="BK180" s="58">
        <v>6.5217391304347824E-2</v>
      </c>
      <c r="BL180" s="58">
        <v>3.2608695652173912E-2</v>
      </c>
      <c r="BM180" s="58">
        <v>0.16304347826086957</v>
      </c>
      <c r="BN180" s="58">
        <v>0.25</v>
      </c>
      <c r="BO180" s="58">
        <v>0.29347826086956524</v>
      </c>
      <c r="BP180" s="58">
        <v>0.34782608695652173</v>
      </c>
      <c r="BQ180" s="58">
        <v>0.16304347826086957</v>
      </c>
      <c r="BR180" s="58">
        <v>0.75</v>
      </c>
      <c r="BS180" s="58">
        <v>5.434782608695652E-2</v>
      </c>
      <c r="BT180" s="58">
        <v>0.16304347826086957</v>
      </c>
      <c r="BU180" s="58">
        <v>4.3478260869565216E-2</v>
      </c>
      <c r="BV180" s="58">
        <v>0.17391304347826086</v>
      </c>
      <c r="BW180" s="58">
        <v>4.3478260869565216E-2</v>
      </c>
      <c r="BX180" s="58">
        <v>0.11956521739130435</v>
      </c>
      <c r="BY180" s="58">
        <v>1.2042771838760873</v>
      </c>
      <c r="BZ180" s="58">
        <v>0.4014257279586958</v>
      </c>
      <c r="CA180" s="2">
        <v>2</v>
      </c>
      <c r="CB180" s="2" t="s">
        <v>129</v>
      </c>
      <c r="CC180" s="2">
        <f t="shared" ref="CC180:CC203" si="71">(BO180/BN180)</f>
        <v>1.173913043478261</v>
      </c>
      <c r="CD180" s="2">
        <f t="shared" ref="CD180:CD203" si="72">(BO180/BQ180)</f>
        <v>1.8</v>
      </c>
      <c r="CE180" s="2">
        <f t="shared" ref="CE180:CE203" si="73">(BC180/BD180)</f>
        <v>1.2258064516129032</v>
      </c>
      <c r="CF180" s="2">
        <f t="shared" ref="CF180:CF203" si="74">(BE180/BF180)</f>
        <v>0.8</v>
      </c>
      <c r="CG180" s="2">
        <f t="shared" ref="CG180:CG203" si="75">(AX180/0.5)</f>
        <v>0.76086956521739135</v>
      </c>
      <c r="CH180" s="2">
        <f t="shared" ref="CH180:CH203" si="76">(BF180/0.5)</f>
        <v>0.97826086956521741</v>
      </c>
    </row>
    <row r="181" spans="1:86" x14ac:dyDescent="0.25">
      <c r="A181" s="41" t="s">
        <v>128</v>
      </c>
      <c r="B181" s="41"/>
      <c r="C181" s="42" t="s">
        <v>125</v>
      </c>
      <c r="D181" s="51">
        <v>3</v>
      </c>
      <c r="E181" s="52">
        <v>88</v>
      </c>
      <c r="F181" s="52">
        <v>88.5</v>
      </c>
      <c r="G181" s="52">
        <v>9</v>
      </c>
      <c r="H181" s="52">
        <v>14</v>
      </c>
      <c r="I181" s="52">
        <v>16</v>
      </c>
      <c r="J181" s="52">
        <v>19</v>
      </c>
      <c r="K181" s="52">
        <v>23</v>
      </c>
      <c r="L181" s="52">
        <v>36</v>
      </c>
      <c r="M181" s="52">
        <v>41</v>
      </c>
      <c r="N181" s="52">
        <v>27</v>
      </c>
      <c r="O181" s="52">
        <v>22</v>
      </c>
      <c r="P181" s="52">
        <v>12</v>
      </c>
      <c r="Q181" s="52">
        <v>37</v>
      </c>
      <c r="R181" s="52">
        <v>34</v>
      </c>
      <c r="S181" s="52">
        <v>37</v>
      </c>
      <c r="T181" s="52">
        <v>44</v>
      </c>
      <c r="U181" s="52">
        <v>5</v>
      </c>
      <c r="V181" s="52">
        <v>50</v>
      </c>
      <c r="W181" s="52">
        <v>18</v>
      </c>
      <c r="X181" s="52">
        <v>8</v>
      </c>
      <c r="Y181" s="53">
        <v>8</v>
      </c>
      <c r="Z181" s="53">
        <v>2</v>
      </c>
      <c r="AA181" s="53">
        <v>17</v>
      </c>
      <c r="AB181" s="53">
        <v>21</v>
      </c>
      <c r="AC181" s="53">
        <v>29</v>
      </c>
      <c r="AD181" s="53">
        <v>35</v>
      </c>
      <c r="AE181" s="53">
        <v>17</v>
      </c>
      <c r="AF181" s="54">
        <v>62</v>
      </c>
      <c r="AG181" s="54">
        <v>5</v>
      </c>
      <c r="AH181" s="54">
        <v>14</v>
      </c>
      <c r="AI181" s="54">
        <v>5</v>
      </c>
      <c r="AJ181" s="54">
        <v>17</v>
      </c>
      <c r="AK181" s="54">
        <v>4.5</v>
      </c>
      <c r="AL181" s="54">
        <v>12</v>
      </c>
      <c r="AM181" s="55">
        <v>66</v>
      </c>
      <c r="AN181" s="55">
        <v>27</v>
      </c>
      <c r="AO181" s="78">
        <f>RADIANS(66)</f>
        <v>1.1519173063162575</v>
      </c>
      <c r="AP181" s="79">
        <f>RADIANS(27)</f>
        <v>0.47123889803846897</v>
      </c>
      <c r="AQ181" s="2"/>
      <c r="AR181" s="58">
        <v>1.0056818181818181</v>
      </c>
      <c r="AS181" s="58">
        <v>0.10227272727272728</v>
      </c>
      <c r="AT181" s="58">
        <v>0.15909090909090909</v>
      </c>
      <c r="AU181" s="58">
        <v>0.18181818181818182</v>
      </c>
      <c r="AV181" s="58">
        <v>0.21590909090909091</v>
      </c>
      <c r="AW181" s="58">
        <v>0.26136363636363635</v>
      </c>
      <c r="AX181" s="58">
        <v>0.40909090909090912</v>
      </c>
      <c r="AY181" s="58">
        <v>0.46590909090909088</v>
      </c>
      <c r="AZ181" s="58">
        <v>0.30681818181818182</v>
      </c>
      <c r="BA181" s="58">
        <v>0.25</v>
      </c>
      <c r="BB181" s="58">
        <v>0.13636363636363635</v>
      </c>
      <c r="BC181" s="58">
        <v>0.42045454545454547</v>
      </c>
      <c r="BD181" s="58">
        <v>0.38636363636363635</v>
      </c>
      <c r="BE181" s="58">
        <v>0.42045454545454547</v>
      </c>
      <c r="BF181" s="58">
        <v>0.5</v>
      </c>
      <c r="BG181" s="58">
        <v>5.6818181818181816E-2</v>
      </c>
      <c r="BH181" s="58">
        <v>0.56818181818181823</v>
      </c>
      <c r="BI181" s="58">
        <v>0.20454545454545456</v>
      </c>
      <c r="BJ181" s="58">
        <v>9.0909090909090912E-2</v>
      </c>
      <c r="BK181" s="58">
        <v>9.0909090909090912E-2</v>
      </c>
      <c r="BL181" s="58">
        <v>2.2727272727272728E-2</v>
      </c>
      <c r="BM181" s="58">
        <v>0.19318181818181818</v>
      </c>
      <c r="BN181" s="58">
        <v>0.23863636363636365</v>
      </c>
      <c r="BO181" s="58">
        <v>0.32954545454545453</v>
      </c>
      <c r="BP181" s="58">
        <v>0.39772727272727271</v>
      </c>
      <c r="BQ181" s="58">
        <v>0.19318181818181818</v>
      </c>
      <c r="BR181" s="58">
        <v>0.70454545454545459</v>
      </c>
      <c r="BS181" s="58">
        <v>5.6818181818181816E-2</v>
      </c>
      <c r="BT181" s="58">
        <v>0.15909090909090909</v>
      </c>
      <c r="BU181" s="58">
        <v>5.6818181818181816E-2</v>
      </c>
      <c r="BV181" s="58">
        <v>0.19318181818181818</v>
      </c>
      <c r="BW181" s="58">
        <v>5.113636363636364E-2</v>
      </c>
      <c r="BX181" s="58">
        <v>0.13636363636363635</v>
      </c>
      <c r="BY181" s="58">
        <v>1.1519173063162575</v>
      </c>
      <c r="BZ181" s="58">
        <v>0.47123889803846897</v>
      </c>
      <c r="CA181" s="2">
        <v>3</v>
      </c>
      <c r="CB181" s="2" t="s">
        <v>129</v>
      </c>
      <c r="CC181" s="2">
        <f t="shared" si="71"/>
        <v>1.3809523809523809</v>
      </c>
      <c r="CD181" s="2">
        <f t="shared" si="72"/>
        <v>1.7058823529411764</v>
      </c>
      <c r="CE181" s="2">
        <f t="shared" si="73"/>
        <v>1.0882352941176472</v>
      </c>
      <c r="CF181" s="2">
        <f t="shared" si="74"/>
        <v>0.84090909090909094</v>
      </c>
      <c r="CG181" s="2">
        <f t="shared" si="75"/>
        <v>0.81818181818181823</v>
      </c>
      <c r="CH181" s="2">
        <f t="shared" si="76"/>
        <v>1</v>
      </c>
    </row>
    <row r="182" spans="1:86" x14ac:dyDescent="0.25">
      <c r="A182" s="41" t="s">
        <v>128</v>
      </c>
      <c r="B182" s="41"/>
      <c r="C182" s="42" t="s">
        <v>125</v>
      </c>
      <c r="D182" s="51">
        <v>4</v>
      </c>
      <c r="E182" s="52">
        <v>94</v>
      </c>
      <c r="F182" s="52">
        <v>97</v>
      </c>
      <c r="G182" s="52">
        <v>10</v>
      </c>
      <c r="H182" s="52">
        <v>15</v>
      </c>
      <c r="I182" s="52">
        <v>17</v>
      </c>
      <c r="J182" s="52">
        <v>22</v>
      </c>
      <c r="K182" s="52">
        <v>26</v>
      </c>
      <c r="L182" s="52">
        <v>37</v>
      </c>
      <c r="M182" s="52">
        <v>39</v>
      </c>
      <c r="N182" s="52">
        <v>26</v>
      </c>
      <c r="O182" s="52">
        <v>22</v>
      </c>
      <c r="P182" s="52">
        <v>11</v>
      </c>
      <c r="Q182" s="52">
        <v>39</v>
      </c>
      <c r="R182" s="52">
        <v>41</v>
      </c>
      <c r="S182" s="52">
        <v>36</v>
      </c>
      <c r="T182" s="52">
        <v>49</v>
      </c>
      <c r="U182" s="52">
        <v>4</v>
      </c>
      <c r="V182" s="52">
        <v>66</v>
      </c>
      <c r="W182" s="52">
        <v>20</v>
      </c>
      <c r="X182" s="52">
        <v>5</v>
      </c>
      <c r="Y182" s="53">
        <v>5</v>
      </c>
      <c r="Z182" s="53">
        <v>5</v>
      </c>
      <c r="AA182" s="53">
        <v>18</v>
      </c>
      <c r="AB182" s="53">
        <v>28</v>
      </c>
      <c r="AC182" s="53">
        <v>31</v>
      </c>
      <c r="AD182" s="53">
        <v>36</v>
      </c>
      <c r="AE182" s="53">
        <v>20</v>
      </c>
      <c r="AF182" s="54">
        <v>58</v>
      </c>
      <c r="AG182" s="54">
        <v>8</v>
      </c>
      <c r="AH182" s="54">
        <v>15</v>
      </c>
      <c r="AI182" s="54">
        <v>6</v>
      </c>
      <c r="AJ182" s="54">
        <v>19</v>
      </c>
      <c r="AK182" s="54">
        <v>5</v>
      </c>
      <c r="AL182" s="54">
        <v>15</v>
      </c>
      <c r="AM182" s="55">
        <v>60</v>
      </c>
      <c r="AN182" s="55">
        <v>24</v>
      </c>
      <c r="AO182" s="78">
        <f>RADIANS(60)</f>
        <v>1.0471975511965976</v>
      </c>
      <c r="AP182" s="79">
        <f>RADIANS(24)</f>
        <v>0.41887902047863912</v>
      </c>
      <c r="AQ182" s="2"/>
      <c r="AR182" s="58">
        <v>1.0319148936170213</v>
      </c>
      <c r="AS182" s="58">
        <v>0.10638297872340426</v>
      </c>
      <c r="AT182" s="58">
        <v>0.15957446808510639</v>
      </c>
      <c r="AU182" s="58">
        <v>0.18085106382978725</v>
      </c>
      <c r="AV182" s="58">
        <v>0.23404255319148937</v>
      </c>
      <c r="AW182" s="58">
        <v>0.27659574468085107</v>
      </c>
      <c r="AX182" s="58">
        <v>0.39361702127659576</v>
      </c>
      <c r="AY182" s="58">
        <v>0.41489361702127658</v>
      </c>
      <c r="AZ182" s="58">
        <v>0.27659574468085107</v>
      </c>
      <c r="BA182" s="58">
        <v>0.23404255319148937</v>
      </c>
      <c r="BB182" s="58">
        <v>0.11702127659574468</v>
      </c>
      <c r="BC182" s="58">
        <v>0.41489361702127658</v>
      </c>
      <c r="BD182" s="58">
        <v>0.43617021276595747</v>
      </c>
      <c r="BE182" s="58">
        <v>0.38297872340425532</v>
      </c>
      <c r="BF182" s="58">
        <v>0.52127659574468088</v>
      </c>
      <c r="BG182" s="58">
        <v>4.2553191489361701E-2</v>
      </c>
      <c r="BH182" s="58">
        <v>0.7021276595744681</v>
      </c>
      <c r="BI182" s="58">
        <v>0.21276595744680851</v>
      </c>
      <c r="BJ182" s="58">
        <v>5.3191489361702128E-2</v>
      </c>
      <c r="BK182" s="58">
        <v>5.3191489361702128E-2</v>
      </c>
      <c r="BL182" s="58">
        <v>5.3191489361702128E-2</v>
      </c>
      <c r="BM182" s="58">
        <v>0.19148936170212766</v>
      </c>
      <c r="BN182" s="58">
        <v>0.2978723404255319</v>
      </c>
      <c r="BO182" s="58">
        <v>0.32978723404255317</v>
      </c>
      <c r="BP182" s="58">
        <v>0.38297872340425532</v>
      </c>
      <c r="BQ182" s="58">
        <v>0.21276595744680851</v>
      </c>
      <c r="BR182" s="58">
        <v>0.61702127659574468</v>
      </c>
      <c r="BS182" s="58">
        <v>8.5106382978723402E-2</v>
      </c>
      <c r="BT182" s="58">
        <v>0.15957446808510639</v>
      </c>
      <c r="BU182" s="58">
        <v>6.3829787234042548E-2</v>
      </c>
      <c r="BV182" s="58">
        <v>0.20212765957446807</v>
      </c>
      <c r="BW182" s="58">
        <v>5.3191489361702128E-2</v>
      </c>
      <c r="BX182" s="58">
        <v>0.15957446808510639</v>
      </c>
      <c r="BY182" s="58">
        <v>1.0471975511965976</v>
      </c>
      <c r="BZ182" s="58">
        <v>0.41887902047863912</v>
      </c>
      <c r="CA182" s="2">
        <v>4</v>
      </c>
      <c r="CB182" s="2" t="s">
        <v>129</v>
      </c>
      <c r="CC182" s="2">
        <f t="shared" si="71"/>
        <v>1.1071428571428572</v>
      </c>
      <c r="CD182" s="2">
        <f t="shared" si="72"/>
        <v>1.5499999999999998</v>
      </c>
      <c r="CE182" s="2">
        <f t="shared" si="73"/>
        <v>0.95121951219512191</v>
      </c>
      <c r="CF182" s="2">
        <f t="shared" si="74"/>
        <v>0.73469387755102034</v>
      </c>
      <c r="CG182" s="2">
        <f t="shared" si="75"/>
        <v>0.78723404255319152</v>
      </c>
      <c r="CH182" s="2">
        <f t="shared" si="76"/>
        <v>1.0425531914893618</v>
      </c>
    </row>
    <row r="183" spans="1:86" x14ac:dyDescent="0.25">
      <c r="A183" s="41" t="s">
        <v>128</v>
      </c>
      <c r="B183" s="41"/>
      <c r="C183" s="42" t="s">
        <v>125</v>
      </c>
      <c r="D183" s="51">
        <v>5</v>
      </c>
      <c r="E183" s="52">
        <v>86</v>
      </c>
      <c r="F183" s="52">
        <v>86</v>
      </c>
      <c r="G183" s="52">
        <v>10</v>
      </c>
      <c r="H183" s="52">
        <v>13</v>
      </c>
      <c r="I183" s="52">
        <v>14</v>
      </c>
      <c r="J183" s="52">
        <v>17</v>
      </c>
      <c r="K183" s="52">
        <v>21</v>
      </c>
      <c r="L183" s="52">
        <v>28</v>
      </c>
      <c r="M183" s="52">
        <v>32</v>
      </c>
      <c r="N183" s="52">
        <v>35</v>
      </c>
      <c r="O183" s="52">
        <v>31</v>
      </c>
      <c r="P183" s="52">
        <v>12</v>
      </c>
      <c r="Q183" s="52">
        <v>40</v>
      </c>
      <c r="R183" s="52">
        <v>23</v>
      </c>
      <c r="S183" s="52">
        <v>37</v>
      </c>
      <c r="T183" s="52">
        <v>27</v>
      </c>
      <c r="U183" s="52">
        <v>5</v>
      </c>
      <c r="V183" s="52">
        <v>51</v>
      </c>
      <c r="W183" s="52">
        <v>14</v>
      </c>
      <c r="X183" s="52">
        <v>6</v>
      </c>
      <c r="Y183" s="53">
        <v>6</v>
      </c>
      <c r="Z183" s="53">
        <v>1</v>
      </c>
      <c r="AA183" s="53">
        <v>16</v>
      </c>
      <c r="AB183" s="53">
        <v>15</v>
      </c>
      <c r="AC183" s="53">
        <v>22.5</v>
      </c>
      <c r="AD183" s="53">
        <v>28</v>
      </c>
      <c r="AE183" s="53">
        <v>17</v>
      </c>
      <c r="AF183" s="54">
        <v>63</v>
      </c>
      <c r="AG183" s="54">
        <v>6</v>
      </c>
      <c r="AH183" s="54">
        <v>10</v>
      </c>
      <c r="AI183" s="54">
        <v>4</v>
      </c>
      <c r="AJ183" s="54">
        <v>10</v>
      </c>
      <c r="AK183" s="54">
        <v>3.5</v>
      </c>
      <c r="AL183" s="54">
        <v>12</v>
      </c>
      <c r="AM183" s="55">
        <v>60</v>
      </c>
      <c r="AN183" s="55">
        <v>16</v>
      </c>
      <c r="AO183" s="78">
        <f>RADIANS(60)</f>
        <v>1.0471975511965976</v>
      </c>
      <c r="AP183" s="79">
        <f>RADIANS(16)</f>
        <v>0.27925268031909273</v>
      </c>
      <c r="AQ183" s="2"/>
      <c r="AR183" s="58">
        <v>1</v>
      </c>
      <c r="AS183" s="58">
        <v>0.11627906976744186</v>
      </c>
      <c r="AT183" s="58">
        <v>0.15116279069767441</v>
      </c>
      <c r="AU183" s="58">
        <v>0.16279069767441862</v>
      </c>
      <c r="AV183" s="58">
        <v>0.19767441860465115</v>
      </c>
      <c r="AW183" s="58">
        <v>0.2441860465116279</v>
      </c>
      <c r="AX183" s="58">
        <v>0.32558139534883723</v>
      </c>
      <c r="AY183" s="58">
        <v>0.37209302325581395</v>
      </c>
      <c r="AZ183" s="58">
        <v>0.40697674418604651</v>
      </c>
      <c r="BA183" s="58">
        <v>0.36046511627906974</v>
      </c>
      <c r="BB183" s="58">
        <v>0.13953488372093023</v>
      </c>
      <c r="BC183" s="58">
        <v>0.46511627906976744</v>
      </c>
      <c r="BD183" s="58">
        <v>0.26744186046511625</v>
      </c>
      <c r="BE183" s="58">
        <v>0.43023255813953487</v>
      </c>
      <c r="BF183" s="58">
        <v>0.31395348837209303</v>
      </c>
      <c r="BG183" s="58">
        <v>5.8139534883720929E-2</v>
      </c>
      <c r="BH183" s="58">
        <v>0.59302325581395354</v>
      </c>
      <c r="BI183" s="58">
        <v>0.16279069767441862</v>
      </c>
      <c r="BJ183" s="58">
        <v>6.9767441860465115E-2</v>
      </c>
      <c r="BK183" s="58">
        <v>6.9767441860465115E-2</v>
      </c>
      <c r="BL183" s="58">
        <v>1.1627906976744186E-2</v>
      </c>
      <c r="BM183" s="58">
        <v>0.18604651162790697</v>
      </c>
      <c r="BN183" s="58">
        <v>0.1744186046511628</v>
      </c>
      <c r="BO183" s="58">
        <v>0.26162790697674421</v>
      </c>
      <c r="BP183" s="58">
        <v>0.32558139534883723</v>
      </c>
      <c r="BQ183" s="58">
        <v>0.19767441860465115</v>
      </c>
      <c r="BR183" s="58">
        <v>0.73255813953488369</v>
      </c>
      <c r="BS183" s="58">
        <v>6.9767441860465115E-2</v>
      </c>
      <c r="BT183" s="58">
        <v>0.11627906976744186</v>
      </c>
      <c r="BU183" s="58">
        <v>4.6511627906976744E-2</v>
      </c>
      <c r="BV183" s="58">
        <v>0.11627906976744186</v>
      </c>
      <c r="BW183" s="58">
        <v>4.0697674418604654E-2</v>
      </c>
      <c r="BX183" s="58">
        <v>0.13953488372093023</v>
      </c>
      <c r="BY183" s="58">
        <v>1.0471975511965976</v>
      </c>
      <c r="BZ183" s="58">
        <v>0.27925268031909273</v>
      </c>
      <c r="CA183" s="2">
        <v>5</v>
      </c>
      <c r="CB183" s="2" t="s">
        <v>129</v>
      </c>
      <c r="CC183" s="2">
        <f t="shared" si="71"/>
        <v>1.5</v>
      </c>
      <c r="CD183" s="2">
        <f t="shared" si="72"/>
        <v>1.3235294117647061</v>
      </c>
      <c r="CE183" s="2">
        <f t="shared" si="73"/>
        <v>1.7391304347826089</v>
      </c>
      <c r="CF183" s="2">
        <f t="shared" si="74"/>
        <v>1.3703703703703702</v>
      </c>
      <c r="CG183" s="2">
        <f t="shared" si="75"/>
        <v>0.65116279069767447</v>
      </c>
      <c r="CH183" s="2">
        <f t="shared" si="76"/>
        <v>0.62790697674418605</v>
      </c>
    </row>
    <row r="184" spans="1:86" x14ac:dyDescent="0.25">
      <c r="A184" s="41" t="s">
        <v>128</v>
      </c>
      <c r="B184" s="41"/>
      <c r="C184" s="42" t="s">
        <v>125</v>
      </c>
      <c r="D184" s="51">
        <v>6</v>
      </c>
      <c r="E184" s="52">
        <v>94</v>
      </c>
      <c r="F184" s="52">
        <v>95</v>
      </c>
      <c r="G184" s="52">
        <v>9</v>
      </c>
      <c r="H184" s="52">
        <v>14</v>
      </c>
      <c r="I184" s="52">
        <v>16</v>
      </c>
      <c r="J184" s="52">
        <v>20</v>
      </c>
      <c r="K184" s="52">
        <v>25</v>
      </c>
      <c r="L184" s="52">
        <v>35</v>
      </c>
      <c r="M184" s="52">
        <v>40.5</v>
      </c>
      <c r="N184" s="52">
        <v>29</v>
      </c>
      <c r="O184" s="52">
        <v>26</v>
      </c>
      <c r="P184" s="52">
        <v>11</v>
      </c>
      <c r="Q184" s="52">
        <v>38</v>
      </c>
      <c r="R184" s="52">
        <v>34</v>
      </c>
      <c r="S184" s="52">
        <v>31</v>
      </c>
      <c r="T184" s="52">
        <v>47</v>
      </c>
      <c r="U184" s="52">
        <v>7</v>
      </c>
      <c r="V184" s="52">
        <v>59</v>
      </c>
      <c r="W184" s="52">
        <v>15</v>
      </c>
      <c r="X184" s="52">
        <v>5</v>
      </c>
      <c r="Y184" s="53">
        <v>8</v>
      </c>
      <c r="Z184" s="53">
        <v>2</v>
      </c>
      <c r="AA184" s="53">
        <v>19</v>
      </c>
      <c r="AB184" s="53">
        <v>20</v>
      </c>
      <c r="AC184" s="53">
        <v>26</v>
      </c>
      <c r="AD184" s="53">
        <v>35</v>
      </c>
      <c r="AE184" s="53">
        <v>18</v>
      </c>
      <c r="AF184" s="54">
        <v>64</v>
      </c>
      <c r="AG184" s="54">
        <v>5</v>
      </c>
      <c r="AH184" s="54">
        <v>14</v>
      </c>
      <c r="AI184" s="54">
        <v>4</v>
      </c>
      <c r="AJ184" s="54">
        <v>16</v>
      </c>
      <c r="AK184" s="54">
        <v>5</v>
      </c>
      <c r="AL184" s="54">
        <v>12</v>
      </c>
      <c r="AM184" s="55">
        <v>67</v>
      </c>
      <c r="AN184" s="55">
        <v>25</v>
      </c>
      <c r="AO184" s="76">
        <f>RADIANS(67)</f>
        <v>1.1693705988362009</v>
      </c>
      <c r="AP184" s="79">
        <f>RADIANS(25)</f>
        <v>0.43633231299858238</v>
      </c>
      <c r="AQ184" s="2"/>
      <c r="AR184" s="58">
        <v>1.0106382978723405</v>
      </c>
      <c r="AS184" s="58">
        <v>9.5744680851063829E-2</v>
      </c>
      <c r="AT184" s="58">
        <v>0.14893617021276595</v>
      </c>
      <c r="AU184" s="58">
        <v>0.1702127659574468</v>
      </c>
      <c r="AV184" s="58">
        <v>0.21276595744680851</v>
      </c>
      <c r="AW184" s="58">
        <v>0.26595744680851063</v>
      </c>
      <c r="AX184" s="58">
        <v>0.37234042553191488</v>
      </c>
      <c r="AY184" s="58">
        <v>0.43085106382978722</v>
      </c>
      <c r="AZ184" s="58">
        <v>0.30851063829787234</v>
      </c>
      <c r="BA184" s="58">
        <v>0.27659574468085107</v>
      </c>
      <c r="BB184" s="58">
        <v>0.11702127659574468</v>
      </c>
      <c r="BC184" s="58">
        <v>0.40425531914893614</v>
      </c>
      <c r="BD184" s="58">
        <v>0.36170212765957449</v>
      </c>
      <c r="BE184" s="58">
        <v>0.32978723404255317</v>
      </c>
      <c r="BF184" s="58">
        <v>0.5</v>
      </c>
      <c r="BG184" s="58">
        <v>7.4468085106382975E-2</v>
      </c>
      <c r="BH184" s="58">
        <v>0.62765957446808507</v>
      </c>
      <c r="BI184" s="58">
        <v>0.15957446808510639</v>
      </c>
      <c r="BJ184" s="58">
        <v>5.3191489361702128E-2</v>
      </c>
      <c r="BK184" s="58">
        <v>8.5106382978723402E-2</v>
      </c>
      <c r="BL184" s="58">
        <v>2.1276595744680851E-2</v>
      </c>
      <c r="BM184" s="58">
        <v>0.20212765957446807</v>
      </c>
      <c r="BN184" s="58">
        <v>0.21276595744680851</v>
      </c>
      <c r="BO184" s="58">
        <v>0.27659574468085107</v>
      </c>
      <c r="BP184" s="58">
        <v>0.37234042553191488</v>
      </c>
      <c r="BQ184" s="58">
        <v>0.19148936170212766</v>
      </c>
      <c r="BR184" s="58">
        <v>0.68085106382978722</v>
      </c>
      <c r="BS184" s="58">
        <v>5.3191489361702128E-2</v>
      </c>
      <c r="BT184" s="58">
        <v>0.14893617021276595</v>
      </c>
      <c r="BU184" s="58">
        <v>4.2553191489361701E-2</v>
      </c>
      <c r="BV184" s="58">
        <v>0.1702127659574468</v>
      </c>
      <c r="BW184" s="58">
        <v>5.3191489361702128E-2</v>
      </c>
      <c r="BX184" s="58">
        <v>0.1276595744680851</v>
      </c>
      <c r="BY184" s="58">
        <v>1.1693705988362009</v>
      </c>
      <c r="BZ184" s="58">
        <v>0.43633231299858238</v>
      </c>
      <c r="CA184" s="2">
        <v>6</v>
      </c>
      <c r="CB184" s="2" t="s">
        <v>129</v>
      </c>
      <c r="CC184" s="2">
        <f t="shared" si="71"/>
        <v>1.3</v>
      </c>
      <c r="CD184" s="2">
        <f t="shared" si="72"/>
        <v>1.4444444444444444</v>
      </c>
      <c r="CE184" s="2">
        <f t="shared" si="73"/>
        <v>1.1176470588235292</v>
      </c>
      <c r="CF184" s="2">
        <f t="shared" si="74"/>
        <v>0.65957446808510634</v>
      </c>
      <c r="CG184" s="2">
        <f t="shared" si="75"/>
        <v>0.74468085106382975</v>
      </c>
      <c r="CH184" s="2">
        <f t="shared" si="76"/>
        <v>1</v>
      </c>
    </row>
    <row r="185" spans="1:86" x14ac:dyDescent="0.25">
      <c r="A185" s="41" t="s">
        <v>128</v>
      </c>
      <c r="B185" s="41"/>
      <c r="C185" s="42" t="s">
        <v>125</v>
      </c>
      <c r="D185" s="51">
        <v>7</v>
      </c>
      <c r="E185" s="52">
        <v>98</v>
      </c>
      <c r="F185" s="52">
        <v>99</v>
      </c>
      <c r="G185" s="52">
        <v>9</v>
      </c>
      <c r="H185" s="52">
        <v>13</v>
      </c>
      <c r="I185" s="52">
        <v>16</v>
      </c>
      <c r="J185" s="52">
        <v>19</v>
      </c>
      <c r="K185" s="52">
        <v>24</v>
      </c>
      <c r="L185" s="52">
        <v>35</v>
      </c>
      <c r="M185" s="52">
        <v>40</v>
      </c>
      <c r="N185" s="52">
        <v>27</v>
      </c>
      <c r="O185" s="52">
        <v>21</v>
      </c>
      <c r="P185" s="52">
        <v>9</v>
      </c>
      <c r="Q185" s="52">
        <v>36</v>
      </c>
      <c r="R185" s="52">
        <v>32</v>
      </c>
      <c r="S185" s="52">
        <v>39</v>
      </c>
      <c r="T185" s="52">
        <v>41</v>
      </c>
      <c r="U185" s="52">
        <v>6</v>
      </c>
      <c r="V185" s="52">
        <v>60</v>
      </c>
      <c r="W185" s="52">
        <v>22</v>
      </c>
      <c r="X185" s="52">
        <v>7</v>
      </c>
      <c r="Y185" s="53">
        <v>7</v>
      </c>
      <c r="Z185" s="53">
        <v>3</v>
      </c>
      <c r="AA185" s="53">
        <v>17</v>
      </c>
      <c r="AB185" s="53">
        <v>25</v>
      </c>
      <c r="AC185" s="53">
        <v>31</v>
      </c>
      <c r="AD185" s="53">
        <v>37</v>
      </c>
      <c r="AE185" s="53">
        <v>17</v>
      </c>
      <c r="AF185" s="54">
        <v>64</v>
      </c>
      <c r="AG185" s="54">
        <v>6</v>
      </c>
      <c r="AH185" s="54">
        <v>16</v>
      </c>
      <c r="AI185" s="54">
        <v>4</v>
      </c>
      <c r="AJ185" s="54">
        <v>20</v>
      </c>
      <c r="AK185" s="54">
        <v>4.5</v>
      </c>
      <c r="AL185" s="54">
        <v>14</v>
      </c>
      <c r="AM185" s="55">
        <v>67</v>
      </c>
      <c r="AN185" s="55">
        <v>33</v>
      </c>
      <c r="AO185" s="76">
        <f>RADIANS(67)</f>
        <v>1.1693705988362009</v>
      </c>
      <c r="AP185" s="79">
        <f>RADIANS(33)</f>
        <v>0.57595865315812877</v>
      </c>
      <c r="AQ185" s="2"/>
      <c r="AR185" s="58">
        <v>1.010204081632653</v>
      </c>
      <c r="AS185" s="58">
        <v>9.1836734693877556E-2</v>
      </c>
      <c r="AT185" s="58">
        <v>0.1326530612244898</v>
      </c>
      <c r="AU185" s="58">
        <v>0.16326530612244897</v>
      </c>
      <c r="AV185" s="58">
        <v>0.19387755102040816</v>
      </c>
      <c r="AW185" s="58">
        <v>0.24489795918367346</v>
      </c>
      <c r="AX185" s="58">
        <v>0.35714285714285715</v>
      </c>
      <c r="AY185" s="58">
        <v>0.40816326530612246</v>
      </c>
      <c r="AZ185" s="58">
        <v>0.27551020408163263</v>
      </c>
      <c r="BA185" s="58">
        <v>0.21428571428571427</v>
      </c>
      <c r="BB185" s="58">
        <v>9.1836734693877556E-2</v>
      </c>
      <c r="BC185" s="58">
        <v>0.36734693877551022</v>
      </c>
      <c r="BD185" s="58">
        <v>0.32653061224489793</v>
      </c>
      <c r="BE185" s="58">
        <v>0.39795918367346939</v>
      </c>
      <c r="BF185" s="58">
        <v>0.41836734693877553</v>
      </c>
      <c r="BG185" s="58">
        <v>6.1224489795918366E-2</v>
      </c>
      <c r="BH185" s="58">
        <v>0.61224489795918369</v>
      </c>
      <c r="BI185" s="58">
        <v>0.22448979591836735</v>
      </c>
      <c r="BJ185" s="58">
        <v>7.1428571428571425E-2</v>
      </c>
      <c r="BK185" s="58">
        <v>7.1428571428571425E-2</v>
      </c>
      <c r="BL185" s="58">
        <v>3.0612244897959183E-2</v>
      </c>
      <c r="BM185" s="58">
        <v>0.17346938775510204</v>
      </c>
      <c r="BN185" s="58">
        <v>0.25510204081632654</v>
      </c>
      <c r="BO185" s="58">
        <v>0.31632653061224492</v>
      </c>
      <c r="BP185" s="58">
        <v>0.37755102040816324</v>
      </c>
      <c r="BQ185" s="58">
        <v>0.17346938775510204</v>
      </c>
      <c r="BR185" s="58">
        <v>0.65306122448979587</v>
      </c>
      <c r="BS185" s="58">
        <v>6.1224489795918366E-2</v>
      </c>
      <c r="BT185" s="58">
        <v>0.16326530612244897</v>
      </c>
      <c r="BU185" s="58">
        <v>4.0816326530612242E-2</v>
      </c>
      <c r="BV185" s="58">
        <v>0.20408163265306123</v>
      </c>
      <c r="BW185" s="58">
        <v>4.5918367346938778E-2</v>
      </c>
      <c r="BX185" s="58">
        <v>0.14285714285714285</v>
      </c>
      <c r="BY185" s="58">
        <v>1.1693705988362009</v>
      </c>
      <c r="BZ185" s="58">
        <v>0.57595865315812877</v>
      </c>
      <c r="CA185" s="2">
        <v>7</v>
      </c>
      <c r="CB185" s="2" t="s">
        <v>129</v>
      </c>
      <c r="CC185" s="2">
        <f t="shared" si="71"/>
        <v>1.24</v>
      </c>
      <c r="CD185" s="2">
        <f t="shared" si="72"/>
        <v>1.8235294117647061</v>
      </c>
      <c r="CE185" s="2">
        <f t="shared" si="73"/>
        <v>1.1250000000000002</v>
      </c>
      <c r="CF185" s="2">
        <f t="shared" si="74"/>
        <v>0.95121951219512191</v>
      </c>
      <c r="CG185" s="2">
        <f t="shared" si="75"/>
        <v>0.7142857142857143</v>
      </c>
      <c r="CH185" s="2">
        <f t="shared" si="76"/>
        <v>0.83673469387755106</v>
      </c>
    </row>
    <row r="186" spans="1:86" x14ac:dyDescent="0.25">
      <c r="A186" s="41" t="s">
        <v>128</v>
      </c>
      <c r="B186" s="41"/>
      <c r="C186" s="42" t="s">
        <v>125</v>
      </c>
      <c r="D186" s="51">
        <v>8</v>
      </c>
      <c r="E186" s="52">
        <v>94</v>
      </c>
      <c r="F186" s="52">
        <v>95</v>
      </c>
      <c r="G186" s="52">
        <v>10</v>
      </c>
      <c r="H186" s="52">
        <v>10</v>
      </c>
      <c r="I186" s="52">
        <v>14</v>
      </c>
      <c r="J186" s="52">
        <v>15</v>
      </c>
      <c r="K186" s="52">
        <v>21</v>
      </c>
      <c r="L186" s="52">
        <v>32</v>
      </c>
      <c r="M186" s="52">
        <v>38</v>
      </c>
      <c r="N186" s="52">
        <v>34</v>
      </c>
      <c r="O186" s="52">
        <v>23</v>
      </c>
      <c r="P186" s="52">
        <v>19</v>
      </c>
      <c r="Q186" s="52">
        <v>35</v>
      </c>
      <c r="R186" s="52">
        <v>45</v>
      </c>
      <c r="S186" s="52">
        <v>36</v>
      </c>
      <c r="T186" s="52">
        <v>43</v>
      </c>
      <c r="U186" s="52">
        <v>8</v>
      </c>
      <c r="V186" s="52">
        <v>60</v>
      </c>
      <c r="W186" s="52">
        <v>22</v>
      </c>
      <c r="X186" s="52">
        <v>7</v>
      </c>
      <c r="Y186" s="53">
        <v>7</v>
      </c>
      <c r="Z186" s="53">
        <v>1</v>
      </c>
      <c r="AA186" s="53">
        <v>16</v>
      </c>
      <c r="AB186" s="53">
        <v>13</v>
      </c>
      <c r="AC186" s="53">
        <v>26</v>
      </c>
      <c r="AD186" s="53">
        <v>36</v>
      </c>
      <c r="AE186" s="53">
        <v>16</v>
      </c>
      <c r="AF186" s="54">
        <v>62</v>
      </c>
      <c r="AG186" s="54">
        <v>6</v>
      </c>
      <c r="AH186" s="54">
        <v>11</v>
      </c>
      <c r="AI186" s="54">
        <v>4</v>
      </c>
      <c r="AJ186" s="54">
        <v>12</v>
      </c>
      <c r="AK186" s="54">
        <v>4</v>
      </c>
      <c r="AL186" s="54">
        <v>10</v>
      </c>
      <c r="AM186" s="55">
        <v>77</v>
      </c>
      <c r="AN186" s="55">
        <v>7</v>
      </c>
      <c r="AO186" s="78">
        <f>RADIANS(77)</f>
        <v>1.3439035240356338</v>
      </c>
      <c r="AP186" s="79">
        <f>RADIANS(7)</f>
        <v>0.12217304763960307</v>
      </c>
      <c r="AQ186" s="2"/>
      <c r="AR186" s="58">
        <v>1.0106382978723405</v>
      </c>
      <c r="AS186" s="58">
        <v>0.10638297872340426</v>
      </c>
      <c r="AT186" s="58">
        <v>0.10638297872340426</v>
      </c>
      <c r="AU186" s="58">
        <v>0.14893617021276595</v>
      </c>
      <c r="AV186" s="58">
        <v>0.15957446808510639</v>
      </c>
      <c r="AW186" s="58">
        <v>0.22340425531914893</v>
      </c>
      <c r="AX186" s="58">
        <v>0.34042553191489361</v>
      </c>
      <c r="AY186" s="58">
        <v>0.40425531914893614</v>
      </c>
      <c r="AZ186" s="58">
        <v>0.36170212765957449</v>
      </c>
      <c r="BA186" s="58">
        <v>0.24468085106382978</v>
      </c>
      <c r="BB186" s="58">
        <v>0.20212765957446807</v>
      </c>
      <c r="BC186" s="58">
        <v>0.37234042553191488</v>
      </c>
      <c r="BD186" s="58">
        <v>0.47872340425531917</v>
      </c>
      <c r="BE186" s="58">
        <v>0.38297872340425532</v>
      </c>
      <c r="BF186" s="58">
        <v>0.45744680851063829</v>
      </c>
      <c r="BG186" s="58">
        <v>8.5106382978723402E-2</v>
      </c>
      <c r="BH186" s="58">
        <v>0.63829787234042556</v>
      </c>
      <c r="BI186" s="58">
        <v>0.23404255319148937</v>
      </c>
      <c r="BJ186" s="58">
        <v>7.4468085106382975E-2</v>
      </c>
      <c r="BK186" s="58">
        <v>7.4468085106382975E-2</v>
      </c>
      <c r="BL186" s="58">
        <v>1.0638297872340425E-2</v>
      </c>
      <c r="BM186" s="58">
        <v>0.1702127659574468</v>
      </c>
      <c r="BN186" s="58">
        <v>0.13829787234042554</v>
      </c>
      <c r="BO186" s="58">
        <v>0.27659574468085107</v>
      </c>
      <c r="BP186" s="58">
        <v>0.38297872340425532</v>
      </c>
      <c r="BQ186" s="58">
        <v>0.1702127659574468</v>
      </c>
      <c r="BR186" s="58">
        <v>0.65957446808510634</v>
      </c>
      <c r="BS186" s="58">
        <v>6.3829787234042548E-2</v>
      </c>
      <c r="BT186" s="58">
        <v>0.11702127659574468</v>
      </c>
      <c r="BU186" s="58">
        <v>4.2553191489361701E-2</v>
      </c>
      <c r="BV186" s="58">
        <v>0.1276595744680851</v>
      </c>
      <c r="BW186" s="58">
        <v>4.2553191489361701E-2</v>
      </c>
      <c r="BX186" s="58">
        <v>0.10638297872340426</v>
      </c>
      <c r="BY186" s="58">
        <v>1.3439035240356338</v>
      </c>
      <c r="BZ186" s="58">
        <v>0.12217304763960307</v>
      </c>
      <c r="CA186" s="2">
        <v>8</v>
      </c>
      <c r="CB186" s="2" t="s">
        <v>129</v>
      </c>
      <c r="CC186" s="2">
        <f t="shared" si="71"/>
        <v>2</v>
      </c>
      <c r="CD186" s="2">
        <f t="shared" si="72"/>
        <v>1.625</v>
      </c>
      <c r="CE186" s="2">
        <f t="shared" si="73"/>
        <v>0.77777777777777768</v>
      </c>
      <c r="CF186" s="2">
        <f t="shared" si="74"/>
        <v>0.83720930232558144</v>
      </c>
      <c r="CG186" s="2">
        <f t="shared" si="75"/>
        <v>0.68085106382978722</v>
      </c>
      <c r="CH186" s="2">
        <f t="shared" si="76"/>
        <v>0.91489361702127658</v>
      </c>
    </row>
    <row r="187" spans="1:86" x14ac:dyDescent="0.25">
      <c r="A187" s="41" t="s">
        <v>128</v>
      </c>
      <c r="B187" s="41"/>
      <c r="C187" s="42" t="s">
        <v>125</v>
      </c>
      <c r="D187" s="51">
        <v>9</v>
      </c>
      <c r="E187" s="52">
        <v>82</v>
      </c>
      <c r="F187" s="52">
        <v>84</v>
      </c>
      <c r="G187" s="52">
        <v>10</v>
      </c>
      <c r="H187" s="52">
        <v>15</v>
      </c>
      <c r="I187" s="52">
        <v>16.5</v>
      </c>
      <c r="J187" s="52">
        <v>21</v>
      </c>
      <c r="K187" s="52">
        <v>24</v>
      </c>
      <c r="L187" s="52">
        <v>39</v>
      </c>
      <c r="M187" s="52">
        <v>42</v>
      </c>
      <c r="N187" s="52">
        <v>30</v>
      </c>
      <c r="O187" s="52">
        <v>26</v>
      </c>
      <c r="P187" s="52">
        <v>12</v>
      </c>
      <c r="Q187" s="52">
        <v>42</v>
      </c>
      <c r="R187" s="52">
        <v>34</v>
      </c>
      <c r="S187" s="52">
        <v>39.5</v>
      </c>
      <c r="T187" s="52">
        <v>40</v>
      </c>
      <c r="U187" s="52">
        <v>4</v>
      </c>
      <c r="V187" s="52">
        <v>45</v>
      </c>
      <c r="W187" s="52">
        <v>16</v>
      </c>
      <c r="X187" s="52">
        <v>4</v>
      </c>
      <c r="Y187" s="53">
        <v>6</v>
      </c>
      <c r="Z187" s="53">
        <v>5</v>
      </c>
      <c r="AA187" s="53">
        <v>17</v>
      </c>
      <c r="AB187" s="53">
        <v>25</v>
      </c>
      <c r="AC187" s="53">
        <v>24</v>
      </c>
      <c r="AD187" s="53">
        <v>30</v>
      </c>
      <c r="AE187" s="53">
        <v>18</v>
      </c>
      <c r="AF187" s="54">
        <v>54</v>
      </c>
      <c r="AG187" s="54">
        <v>4</v>
      </c>
      <c r="AH187" s="54">
        <v>12</v>
      </c>
      <c r="AI187" s="54">
        <v>4</v>
      </c>
      <c r="AJ187" s="54">
        <v>14</v>
      </c>
      <c r="AK187" s="54">
        <v>4</v>
      </c>
      <c r="AL187" s="54">
        <v>11</v>
      </c>
      <c r="AM187" s="55">
        <v>54</v>
      </c>
      <c r="AN187" s="55">
        <v>28</v>
      </c>
      <c r="AO187" s="78">
        <f>RADIANS(54)</f>
        <v>0.94247779607693793</v>
      </c>
      <c r="AP187" s="79">
        <f>RADIANS(28)</f>
        <v>0.48869219055841229</v>
      </c>
      <c r="AQ187" s="2"/>
      <c r="AR187" s="58">
        <v>1.024390243902439</v>
      </c>
      <c r="AS187" s="58">
        <v>0.12195121951219512</v>
      </c>
      <c r="AT187" s="58">
        <v>0.18292682926829268</v>
      </c>
      <c r="AU187" s="58">
        <v>0.20121951219512196</v>
      </c>
      <c r="AV187" s="58">
        <v>0.25609756097560976</v>
      </c>
      <c r="AW187" s="58">
        <v>0.29268292682926828</v>
      </c>
      <c r="AX187" s="58">
        <v>0.47560975609756095</v>
      </c>
      <c r="AY187" s="58">
        <v>0.51219512195121952</v>
      </c>
      <c r="AZ187" s="58">
        <v>0.36585365853658536</v>
      </c>
      <c r="BA187" s="58">
        <v>0.31707317073170732</v>
      </c>
      <c r="BB187" s="58">
        <v>0.14634146341463414</v>
      </c>
      <c r="BC187" s="58">
        <v>0.51219512195121952</v>
      </c>
      <c r="BD187" s="58">
        <v>0.41463414634146339</v>
      </c>
      <c r="BE187" s="58">
        <v>0.48170731707317072</v>
      </c>
      <c r="BF187" s="58">
        <v>0.48780487804878048</v>
      </c>
      <c r="BG187" s="58">
        <v>4.878048780487805E-2</v>
      </c>
      <c r="BH187" s="58">
        <v>0.54878048780487809</v>
      </c>
      <c r="BI187" s="58">
        <v>0.1951219512195122</v>
      </c>
      <c r="BJ187" s="58">
        <v>4.878048780487805E-2</v>
      </c>
      <c r="BK187" s="58">
        <v>7.3170731707317069E-2</v>
      </c>
      <c r="BL187" s="58">
        <v>6.097560975609756E-2</v>
      </c>
      <c r="BM187" s="58">
        <v>0.2073170731707317</v>
      </c>
      <c r="BN187" s="58">
        <v>0.3048780487804878</v>
      </c>
      <c r="BO187" s="58">
        <v>0.29268292682926828</v>
      </c>
      <c r="BP187" s="58">
        <v>0.36585365853658536</v>
      </c>
      <c r="BQ187" s="58">
        <v>0.21951219512195122</v>
      </c>
      <c r="BR187" s="58">
        <v>0.65853658536585369</v>
      </c>
      <c r="BS187" s="58">
        <v>4.878048780487805E-2</v>
      </c>
      <c r="BT187" s="58">
        <v>0.14634146341463414</v>
      </c>
      <c r="BU187" s="58">
        <v>4.878048780487805E-2</v>
      </c>
      <c r="BV187" s="58">
        <v>0.17073170731707318</v>
      </c>
      <c r="BW187" s="58">
        <v>4.878048780487805E-2</v>
      </c>
      <c r="BX187" s="58">
        <v>0.13414634146341464</v>
      </c>
      <c r="BY187" s="58">
        <v>0.94247779607693793</v>
      </c>
      <c r="BZ187" s="58">
        <v>0.48869219055841229</v>
      </c>
      <c r="CA187" s="2">
        <v>9</v>
      </c>
      <c r="CB187" s="2" t="s">
        <v>129</v>
      </c>
      <c r="CC187" s="2">
        <f t="shared" si="71"/>
        <v>0.96</v>
      </c>
      <c r="CD187" s="2">
        <f t="shared" si="72"/>
        <v>1.3333333333333333</v>
      </c>
      <c r="CE187" s="2">
        <f t="shared" si="73"/>
        <v>1.2352941176470589</v>
      </c>
      <c r="CF187" s="2">
        <f t="shared" si="74"/>
        <v>0.98749999999999993</v>
      </c>
      <c r="CG187" s="2">
        <f t="shared" si="75"/>
        <v>0.95121951219512191</v>
      </c>
      <c r="CH187" s="2">
        <f t="shared" si="76"/>
        <v>0.97560975609756095</v>
      </c>
    </row>
    <row r="188" spans="1:86" x14ac:dyDescent="0.25">
      <c r="A188" s="41" t="s">
        <v>128</v>
      </c>
      <c r="B188" s="41"/>
      <c r="C188" s="42" t="s">
        <v>125</v>
      </c>
      <c r="D188" s="43">
        <v>10</v>
      </c>
      <c r="E188" s="44">
        <v>98</v>
      </c>
      <c r="F188" s="44">
        <v>98</v>
      </c>
      <c r="G188" s="44">
        <v>11</v>
      </c>
      <c r="H188" s="44">
        <v>16</v>
      </c>
      <c r="I188" s="44">
        <v>17</v>
      </c>
      <c r="J188" s="44">
        <v>18.5</v>
      </c>
      <c r="K188" s="44">
        <v>23</v>
      </c>
      <c r="L188" s="44">
        <v>34</v>
      </c>
      <c r="M188" s="44">
        <v>39</v>
      </c>
      <c r="N188" s="44">
        <v>33</v>
      </c>
      <c r="O188" s="44">
        <v>30</v>
      </c>
      <c r="P188" s="44">
        <v>13</v>
      </c>
      <c r="Q188" s="44">
        <v>39</v>
      </c>
      <c r="R188" s="44">
        <v>34</v>
      </c>
      <c r="S188" s="44">
        <v>35</v>
      </c>
      <c r="T188" s="44">
        <v>48</v>
      </c>
      <c r="U188" s="44">
        <v>6</v>
      </c>
      <c r="V188" s="44">
        <v>58</v>
      </c>
      <c r="W188" s="44">
        <v>21</v>
      </c>
      <c r="X188" s="44">
        <v>4</v>
      </c>
      <c r="Y188" s="45">
        <v>9</v>
      </c>
      <c r="Z188" s="45">
        <v>1</v>
      </c>
      <c r="AA188" s="45">
        <v>20</v>
      </c>
      <c r="AB188" s="45">
        <v>16</v>
      </c>
      <c r="AC188" s="45">
        <v>29</v>
      </c>
      <c r="AD188" s="45">
        <v>40</v>
      </c>
      <c r="AE188" s="45">
        <v>16</v>
      </c>
      <c r="AF188" s="46">
        <v>64</v>
      </c>
      <c r="AG188" s="46">
        <v>5</v>
      </c>
      <c r="AH188" s="46">
        <v>9</v>
      </c>
      <c r="AI188" s="46">
        <v>5</v>
      </c>
      <c r="AJ188" s="46">
        <v>7</v>
      </c>
      <c r="AK188" s="46">
        <v>4</v>
      </c>
      <c r="AL188" s="46">
        <v>6</v>
      </c>
      <c r="AM188" s="47">
        <v>73</v>
      </c>
      <c r="AN188" s="47">
        <v>16</v>
      </c>
      <c r="AO188" s="76">
        <f>RADIANS(73)</f>
        <v>1.2740903539558606</v>
      </c>
      <c r="AP188" s="79">
        <f>RADIANS(16)</f>
        <v>0.27925268031909273</v>
      </c>
      <c r="AQ188" s="13"/>
      <c r="AR188" s="58">
        <v>1</v>
      </c>
      <c r="AS188" s="58">
        <v>0.11224489795918367</v>
      </c>
      <c r="AT188" s="58">
        <v>0.16326530612244897</v>
      </c>
      <c r="AU188" s="58">
        <v>0.17346938775510204</v>
      </c>
      <c r="AV188" s="58">
        <v>0.18877551020408162</v>
      </c>
      <c r="AW188" s="58">
        <v>0.23469387755102042</v>
      </c>
      <c r="AX188" s="58">
        <v>0.34693877551020408</v>
      </c>
      <c r="AY188" s="58">
        <v>0.39795918367346939</v>
      </c>
      <c r="AZ188" s="58">
        <v>0.33673469387755101</v>
      </c>
      <c r="BA188" s="58">
        <v>0.30612244897959184</v>
      </c>
      <c r="BB188" s="58">
        <v>0.1326530612244898</v>
      </c>
      <c r="BC188" s="58">
        <v>0.39795918367346939</v>
      </c>
      <c r="BD188" s="58">
        <v>0.34693877551020408</v>
      </c>
      <c r="BE188" s="58">
        <v>0.35714285714285715</v>
      </c>
      <c r="BF188" s="58">
        <v>0.48979591836734693</v>
      </c>
      <c r="BG188" s="58">
        <v>6.1224489795918366E-2</v>
      </c>
      <c r="BH188" s="58">
        <v>0.59183673469387754</v>
      </c>
      <c r="BI188" s="58">
        <v>0.21428571428571427</v>
      </c>
      <c r="BJ188" s="58">
        <v>4.0816326530612242E-2</v>
      </c>
      <c r="BK188" s="58">
        <v>9.1836734693877556E-2</v>
      </c>
      <c r="BL188" s="58">
        <v>1.020408163265306E-2</v>
      </c>
      <c r="BM188" s="58">
        <v>0.20408163265306123</v>
      </c>
      <c r="BN188" s="58">
        <v>0.16326530612244897</v>
      </c>
      <c r="BO188" s="58">
        <v>0.29591836734693877</v>
      </c>
      <c r="BP188" s="58">
        <v>0.40816326530612246</v>
      </c>
      <c r="BQ188" s="58">
        <v>0.16326530612244897</v>
      </c>
      <c r="BR188" s="58">
        <v>0.65306122448979587</v>
      </c>
      <c r="BS188" s="58">
        <v>5.1020408163265307E-2</v>
      </c>
      <c r="BT188" s="58">
        <v>9.1836734693877556E-2</v>
      </c>
      <c r="BU188" s="58">
        <v>5.1020408163265307E-2</v>
      </c>
      <c r="BV188" s="58">
        <v>7.1428571428571425E-2</v>
      </c>
      <c r="BW188" s="58">
        <v>4.0816326530612242E-2</v>
      </c>
      <c r="BX188" s="58">
        <v>6.1224489795918366E-2</v>
      </c>
      <c r="BY188" s="58">
        <v>1.2740903539558606</v>
      </c>
      <c r="BZ188" s="58">
        <v>0.27925268031909273</v>
      </c>
      <c r="CA188" s="2">
        <v>10</v>
      </c>
      <c r="CB188" s="2" t="s">
        <v>129</v>
      </c>
      <c r="CC188" s="2">
        <f t="shared" si="71"/>
        <v>1.8125000000000002</v>
      </c>
      <c r="CD188" s="2">
        <f t="shared" si="72"/>
        <v>1.8125000000000002</v>
      </c>
      <c r="CE188" s="2">
        <f t="shared" si="73"/>
        <v>1.1470588235294117</v>
      </c>
      <c r="CF188" s="2">
        <f t="shared" si="74"/>
        <v>0.72916666666666674</v>
      </c>
      <c r="CG188" s="2">
        <f t="shared" si="75"/>
        <v>0.69387755102040816</v>
      </c>
      <c r="CH188" s="2">
        <f t="shared" si="76"/>
        <v>0.97959183673469385</v>
      </c>
    </row>
    <row r="189" spans="1:86" x14ac:dyDescent="0.25">
      <c r="A189" s="41" t="s">
        <v>128</v>
      </c>
      <c r="B189" s="41"/>
      <c r="C189" s="42" t="s">
        <v>125</v>
      </c>
      <c r="D189" s="51">
        <v>11</v>
      </c>
      <c r="E189" s="52">
        <v>88</v>
      </c>
      <c r="F189" s="52">
        <v>89</v>
      </c>
      <c r="G189" s="52">
        <v>12</v>
      </c>
      <c r="H189" s="52">
        <v>13</v>
      </c>
      <c r="I189" s="52">
        <v>15</v>
      </c>
      <c r="J189" s="52">
        <v>18</v>
      </c>
      <c r="K189" s="52">
        <v>24</v>
      </c>
      <c r="L189" s="52">
        <v>36</v>
      </c>
      <c r="M189" s="52">
        <v>41</v>
      </c>
      <c r="N189" s="52">
        <v>31</v>
      </c>
      <c r="O189" s="52">
        <v>24</v>
      </c>
      <c r="P189" s="52">
        <v>12</v>
      </c>
      <c r="Q189" s="52">
        <v>37</v>
      </c>
      <c r="R189" s="52">
        <v>34</v>
      </c>
      <c r="S189" s="52">
        <v>36.5</v>
      </c>
      <c r="T189" s="52">
        <v>48</v>
      </c>
      <c r="U189" s="52">
        <v>7</v>
      </c>
      <c r="V189" s="52">
        <v>58</v>
      </c>
      <c r="W189" s="52">
        <v>19</v>
      </c>
      <c r="X189" s="52">
        <v>7</v>
      </c>
      <c r="Y189" s="53">
        <v>8</v>
      </c>
      <c r="Z189" s="53">
        <v>2</v>
      </c>
      <c r="AA189" s="53">
        <v>16</v>
      </c>
      <c r="AB189" s="53">
        <v>17</v>
      </c>
      <c r="AC189" s="53">
        <v>27</v>
      </c>
      <c r="AD189" s="53">
        <v>39</v>
      </c>
      <c r="AE189" s="53">
        <v>19</v>
      </c>
      <c r="AF189" s="54">
        <v>56</v>
      </c>
      <c r="AG189" s="54">
        <v>5.5</v>
      </c>
      <c r="AH189" s="54">
        <v>15</v>
      </c>
      <c r="AI189" s="54">
        <v>4</v>
      </c>
      <c r="AJ189" s="54">
        <v>14</v>
      </c>
      <c r="AK189" s="54">
        <v>4</v>
      </c>
      <c r="AL189" s="54">
        <v>13</v>
      </c>
      <c r="AM189" s="55">
        <v>59</v>
      </c>
      <c r="AN189" s="55">
        <v>22</v>
      </c>
      <c r="AO189" s="78">
        <f>RADIANS(59)</f>
        <v>1.0297442586766545</v>
      </c>
      <c r="AP189" s="79">
        <f>RADIANS(22)</f>
        <v>0.38397243543875248</v>
      </c>
      <c r="AQ189" s="2"/>
      <c r="AR189" s="58">
        <v>1.0113636363636365</v>
      </c>
      <c r="AS189" s="58">
        <v>0.13636363636363635</v>
      </c>
      <c r="AT189" s="58">
        <v>0.14772727272727273</v>
      </c>
      <c r="AU189" s="58">
        <v>0.17045454545454544</v>
      </c>
      <c r="AV189" s="58">
        <v>0.20454545454545456</v>
      </c>
      <c r="AW189" s="58">
        <v>0.27272727272727271</v>
      </c>
      <c r="AX189" s="58">
        <v>0.40909090909090912</v>
      </c>
      <c r="AY189" s="58">
        <v>0.46590909090909088</v>
      </c>
      <c r="AZ189" s="58">
        <v>0.35227272727272729</v>
      </c>
      <c r="BA189" s="58">
        <v>0.27272727272727271</v>
      </c>
      <c r="BB189" s="58">
        <v>0.13636363636363635</v>
      </c>
      <c r="BC189" s="58">
        <v>0.42045454545454547</v>
      </c>
      <c r="BD189" s="58">
        <v>0.38636363636363635</v>
      </c>
      <c r="BE189" s="58">
        <v>0.41477272727272729</v>
      </c>
      <c r="BF189" s="58">
        <v>0.54545454545454541</v>
      </c>
      <c r="BG189" s="58">
        <v>7.9545454545454544E-2</v>
      </c>
      <c r="BH189" s="58">
        <v>0.65909090909090906</v>
      </c>
      <c r="BI189" s="58">
        <v>0.21590909090909091</v>
      </c>
      <c r="BJ189" s="58">
        <v>7.9545454545454544E-2</v>
      </c>
      <c r="BK189" s="58">
        <v>9.0909090909090912E-2</v>
      </c>
      <c r="BL189" s="58">
        <v>2.2727272727272728E-2</v>
      </c>
      <c r="BM189" s="58">
        <v>0.18181818181818182</v>
      </c>
      <c r="BN189" s="58">
        <v>0.19318181818181818</v>
      </c>
      <c r="BO189" s="58">
        <v>0.30681818181818182</v>
      </c>
      <c r="BP189" s="58">
        <v>0.44318181818181818</v>
      </c>
      <c r="BQ189" s="58">
        <v>0.21590909090909091</v>
      </c>
      <c r="BR189" s="58">
        <v>0.63636363636363635</v>
      </c>
      <c r="BS189" s="58">
        <v>6.25E-2</v>
      </c>
      <c r="BT189" s="58">
        <v>0.17045454545454544</v>
      </c>
      <c r="BU189" s="58">
        <v>4.5454545454545456E-2</v>
      </c>
      <c r="BV189" s="58">
        <v>0.15909090909090909</v>
      </c>
      <c r="BW189" s="58">
        <v>4.5454545454545456E-2</v>
      </c>
      <c r="BX189" s="58">
        <v>0.14772727272727273</v>
      </c>
      <c r="BY189" s="58">
        <v>1.0297442586766545</v>
      </c>
      <c r="BZ189" s="58">
        <v>0.38397243543875248</v>
      </c>
      <c r="CA189" s="2">
        <v>11</v>
      </c>
      <c r="CB189" s="2" t="s">
        <v>129</v>
      </c>
      <c r="CC189" s="2">
        <f t="shared" si="71"/>
        <v>1.5882352941176472</v>
      </c>
      <c r="CD189" s="2">
        <f t="shared" si="72"/>
        <v>1.4210526315789473</v>
      </c>
      <c r="CE189" s="2">
        <f t="shared" si="73"/>
        <v>1.0882352941176472</v>
      </c>
      <c r="CF189" s="2">
        <f t="shared" si="74"/>
        <v>0.76041666666666674</v>
      </c>
      <c r="CG189" s="2">
        <f t="shared" si="75"/>
        <v>0.81818181818181823</v>
      </c>
      <c r="CH189" s="2">
        <f t="shared" si="76"/>
        <v>1.0909090909090908</v>
      </c>
    </row>
    <row r="190" spans="1:86" x14ac:dyDescent="0.25">
      <c r="A190" s="41" t="s">
        <v>128</v>
      </c>
      <c r="B190" s="41"/>
      <c r="C190" s="42" t="s">
        <v>125</v>
      </c>
      <c r="D190" s="51">
        <v>12</v>
      </c>
      <c r="E190" s="52">
        <v>89</v>
      </c>
      <c r="F190" s="52">
        <v>90</v>
      </c>
      <c r="G190" s="52">
        <v>10</v>
      </c>
      <c r="H190" s="52">
        <v>14</v>
      </c>
      <c r="I190" s="52">
        <v>15</v>
      </c>
      <c r="J190" s="52">
        <v>19</v>
      </c>
      <c r="K190" s="52">
        <v>23</v>
      </c>
      <c r="L190" s="52">
        <v>35</v>
      </c>
      <c r="M190" s="52">
        <v>40</v>
      </c>
      <c r="N190" s="52">
        <v>35</v>
      </c>
      <c r="O190" s="52">
        <v>31</v>
      </c>
      <c r="P190" s="52">
        <v>12</v>
      </c>
      <c r="Q190" s="52">
        <v>38</v>
      </c>
      <c r="R190" s="52">
        <v>30</v>
      </c>
      <c r="S190" s="52">
        <v>38</v>
      </c>
      <c r="T190" s="52">
        <v>40</v>
      </c>
      <c r="U190" s="52">
        <v>6</v>
      </c>
      <c r="V190" s="52">
        <v>48</v>
      </c>
      <c r="W190" s="52">
        <v>14</v>
      </c>
      <c r="X190" s="52">
        <v>5.5</v>
      </c>
      <c r="Y190" s="53">
        <v>5.5</v>
      </c>
      <c r="Z190" s="53">
        <v>3</v>
      </c>
      <c r="AA190" s="75">
        <v>19</v>
      </c>
      <c r="AB190" s="53">
        <v>24</v>
      </c>
      <c r="AC190" s="53">
        <v>26</v>
      </c>
      <c r="AD190" s="53">
        <v>30</v>
      </c>
      <c r="AE190" s="53">
        <v>19</v>
      </c>
      <c r="AF190" s="54">
        <v>60</v>
      </c>
      <c r="AG190" s="54">
        <v>5.5</v>
      </c>
      <c r="AH190" s="54">
        <v>12</v>
      </c>
      <c r="AI190" s="54">
        <v>4</v>
      </c>
      <c r="AJ190" s="54">
        <v>15</v>
      </c>
      <c r="AK190" s="54">
        <v>4</v>
      </c>
      <c r="AL190" s="54">
        <v>12</v>
      </c>
      <c r="AM190" s="55">
        <v>63</v>
      </c>
      <c r="AN190" s="55">
        <v>28</v>
      </c>
      <c r="AO190" s="78">
        <f>RADIANS(63)</f>
        <v>1.0995574287564276</v>
      </c>
      <c r="AP190" s="79">
        <f>RADIANS(28)</f>
        <v>0.48869219055841229</v>
      </c>
      <c r="AQ190" s="2"/>
      <c r="AR190" s="58">
        <v>1.0112359550561798</v>
      </c>
      <c r="AS190" s="58">
        <v>0.11235955056179775</v>
      </c>
      <c r="AT190" s="58">
        <v>0.15730337078651685</v>
      </c>
      <c r="AU190" s="58">
        <v>0.16853932584269662</v>
      </c>
      <c r="AV190" s="58">
        <v>0.21348314606741572</v>
      </c>
      <c r="AW190" s="58">
        <v>0.25842696629213485</v>
      </c>
      <c r="AX190" s="58">
        <v>0.39325842696629215</v>
      </c>
      <c r="AY190" s="58">
        <v>0.449438202247191</v>
      </c>
      <c r="AZ190" s="58">
        <v>0.39325842696629215</v>
      </c>
      <c r="BA190" s="58">
        <v>0.34831460674157305</v>
      </c>
      <c r="BB190" s="58">
        <v>0.1348314606741573</v>
      </c>
      <c r="BC190" s="58">
        <v>0.42696629213483145</v>
      </c>
      <c r="BD190" s="58">
        <v>0.33707865168539325</v>
      </c>
      <c r="BE190" s="58">
        <v>0.42696629213483145</v>
      </c>
      <c r="BF190" s="58">
        <v>0.449438202247191</v>
      </c>
      <c r="BG190" s="58">
        <v>6.741573033707865E-2</v>
      </c>
      <c r="BH190" s="58">
        <v>0.5393258426966292</v>
      </c>
      <c r="BI190" s="58">
        <v>0.15730337078651685</v>
      </c>
      <c r="BJ190" s="58">
        <v>6.1797752808988762E-2</v>
      </c>
      <c r="BK190" s="58">
        <v>6.1797752808988762E-2</v>
      </c>
      <c r="BL190" s="58">
        <v>3.3707865168539325E-2</v>
      </c>
      <c r="BM190" s="58">
        <v>0.21348314606741572</v>
      </c>
      <c r="BN190" s="58">
        <v>0.2696629213483146</v>
      </c>
      <c r="BO190" s="58">
        <v>0.29213483146067415</v>
      </c>
      <c r="BP190" s="58">
        <v>0.33707865168539325</v>
      </c>
      <c r="BQ190" s="58">
        <v>0.21348314606741572</v>
      </c>
      <c r="BR190" s="58">
        <v>0.6741573033707865</v>
      </c>
      <c r="BS190" s="58">
        <v>6.1797752808988762E-2</v>
      </c>
      <c r="BT190" s="58">
        <v>0.1348314606741573</v>
      </c>
      <c r="BU190" s="58">
        <v>4.49438202247191E-2</v>
      </c>
      <c r="BV190" s="58">
        <v>0.16853932584269662</v>
      </c>
      <c r="BW190" s="58">
        <v>4.49438202247191E-2</v>
      </c>
      <c r="BX190" s="58">
        <v>0.1348314606741573</v>
      </c>
      <c r="BY190" s="58">
        <v>1.0995574287564276</v>
      </c>
      <c r="BZ190" s="58">
        <v>0.48869219055841229</v>
      </c>
      <c r="CA190" s="2">
        <v>12</v>
      </c>
      <c r="CB190" s="2" t="s">
        <v>129</v>
      </c>
      <c r="CC190" s="2">
        <f t="shared" si="71"/>
        <v>1.0833333333333333</v>
      </c>
      <c r="CD190" s="2">
        <f t="shared" si="72"/>
        <v>1.368421052631579</v>
      </c>
      <c r="CE190" s="2">
        <f t="shared" si="73"/>
        <v>1.2666666666666666</v>
      </c>
      <c r="CF190" s="2">
        <f t="shared" si="74"/>
        <v>0.95</v>
      </c>
      <c r="CG190" s="2">
        <f t="shared" si="75"/>
        <v>0.7865168539325843</v>
      </c>
      <c r="CH190" s="2">
        <f t="shared" si="76"/>
        <v>0.898876404494382</v>
      </c>
    </row>
    <row r="191" spans="1:86" x14ac:dyDescent="0.25">
      <c r="A191" s="41" t="s">
        <v>128</v>
      </c>
      <c r="B191" s="41"/>
      <c r="C191" s="42" t="s">
        <v>125</v>
      </c>
      <c r="D191" s="51">
        <v>13</v>
      </c>
      <c r="E191" s="52">
        <v>79</v>
      </c>
      <c r="F191" s="52">
        <v>79</v>
      </c>
      <c r="G191" s="52">
        <v>7</v>
      </c>
      <c r="H191" s="52">
        <v>10</v>
      </c>
      <c r="I191" s="52">
        <v>12</v>
      </c>
      <c r="J191" s="52">
        <v>15</v>
      </c>
      <c r="K191" s="52">
        <v>19</v>
      </c>
      <c r="L191" s="52">
        <v>30</v>
      </c>
      <c r="M191" s="52">
        <v>36</v>
      </c>
      <c r="N191" s="52">
        <v>35</v>
      </c>
      <c r="O191" s="52">
        <v>32</v>
      </c>
      <c r="P191" s="52">
        <v>11</v>
      </c>
      <c r="Q191" s="52">
        <v>36</v>
      </c>
      <c r="R191" s="52">
        <v>29</v>
      </c>
      <c r="S191" s="52">
        <v>33</v>
      </c>
      <c r="T191" s="52">
        <v>38</v>
      </c>
      <c r="U191" s="52">
        <v>6</v>
      </c>
      <c r="V191" s="52">
        <v>43</v>
      </c>
      <c r="W191" s="52">
        <v>13</v>
      </c>
      <c r="X191" s="52">
        <v>4</v>
      </c>
      <c r="Y191" s="53">
        <v>5</v>
      </c>
      <c r="Z191" s="53">
        <v>2</v>
      </c>
      <c r="AA191" s="53">
        <v>14</v>
      </c>
      <c r="AB191" s="53">
        <v>18</v>
      </c>
      <c r="AC191" s="53">
        <v>25</v>
      </c>
      <c r="AD191" s="53">
        <v>27</v>
      </c>
      <c r="AE191" s="53">
        <v>13.5</v>
      </c>
      <c r="AF191" s="54">
        <v>57</v>
      </c>
      <c r="AG191" s="54">
        <v>5</v>
      </c>
      <c r="AH191" s="54">
        <v>9</v>
      </c>
      <c r="AI191" s="54">
        <v>5</v>
      </c>
      <c r="AJ191" s="54">
        <v>8</v>
      </c>
      <c r="AK191" s="54">
        <v>4</v>
      </c>
      <c r="AL191" s="54">
        <v>5</v>
      </c>
      <c r="AM191" s="55">
        <v>69</v>
      </c>
      <c r="AN191" s="55">
        <v>14</v>
      </c>
      <c r="AO191" s="78">
        <f>RADIANS(69)</f>
        <v>1.2042771838760873</v>
      </c>
      <c r="AP191" s="79">
        <f>RADIANS(14)</f>
        <v>0.24434609527920614</v>
      </c>
      <c r="AQ191" s="2"/>
      <c r="AR191" s="58">
        <v>1</v>
      </c>
      <c r="AS191" s="58">
        <v>8.8607594936708861E-2</v>
      </c>
      <c r="AT191" s="58">
        <v>0.12658227848101267</v>
      </c>
      <c r="AU191" s="58">
        <v>0.15189873417721519</v>
      </c>
      <c r="AV191" s="58">
        <v>0.189873417721519</v>
      </c>
      <c r="AW191" s="58">
        <v>0.24050632911392406</v>
      </c>
      <c r="AX191" s="58">
        <v>0.379746835443038</v>
      </c>
      <c r="AY191" s="58">
        <v>0.45569620253164556</v>
      </c>
      <c r="AZ191" s="58">
        <v>0.44303797468354428</v>
      </c>
      <c r="BA191" s="58">
        <v>0.4050632911392405</v>
      </c>
      <c r="BB191" s="58">
        <v>0.13924050632911392</v>
      </c>
      <c r="BC191" s="58">
        <v>0.45569620253164556</v>
      </c>
      <c r="BD191" s="58">
        <v>0.36708860759493672</v>
      </c>
      <c r="BE191" s="58">
        <v>0.41772151898734178</v>
      </c>
      <c r="BF191" s="58">
        <v>0.48101265822784811</v>
      </c>
      <c r="BG191" s="58">
        <v>7.5949367088607597E-2</v>
      </c>
      <c r="BH191" s="58">
        <v>0.54430379746835444</v>
      </c>
      <c r="BI191" s="58">
        <v>0.16455696202531644</v>
      </c>
      <c r="BJ191" s="58">
        <v>5.0632911392405063E-2</v>
      </c>
      <c r="BK191" s="58">
        <v>6.3291139240506333E-2</v>
      </c>
      <c r="BL191" s="58">
        <v>2.5316455696202531E-2</v>
      </c>
      <c r="BM191" s="58">
        <v>0.17721518987341772</v>
      </c>
      <c r="BN191" s="58">
        <v>0.22784810126582278</v>
      </c>
      <c r="BO191" s="58">
        <v>0.31645569620253167</v>
      </c>
      <c r="BP191" s="58">
        <v>0.34177215189873417</v>
      </c>
      <c r="BQ191" s="58">
        <v>0.17088607594936708</v>
      </c>
      <c r="BR191" s="58">
        <v>0.72151898734177211</v>
      </c>
      <c r="BS191" s="58">
        <v>6.3291139240506333E-2</v>
      </c>
      <c r="BT191" s="58">
        <v>0.11392405063291139</v>
      </c>
      <c r="BU191" s="58">
        <v>6.3291139240506333E-2</v>
      </c>
      <c r="BV191" s="58">
        <v>0.10126582278481013</v>
      </c>
      <c r="BW191" s="58">
        <v>5.0632911392405063E-2</v>
      </c>
      <c r="BX191" s="58">
        <v>6.3291139240506333E-2</v>
      </c>
      <c r="BY191" s="58">
        <v>1.2042771838760873</v>
      </c>
      <c r="BZ191" s="58">
        <v>0.24434609527920614</v>
      </c>
      <c r="CA191" s="2">
        <v>13</v>
      </c>
      <c r="CB191" s="2" t="s">
        <v>129</v>
      </c>
      <c r="CC191" s="2">
        <f t="shared" si="71"/>
        <v>1.3888888888888891</v>
      </c>
      <c r="CD191" s="2">
        <f t="shared" si="72"/>
        <v>1.8518518518518521</v>
      </c>
      <c r="CE191" s="2">
        <f t="shared" si="73"/>
        <v>1.2413793103448274</v>
      </c>
      <c r="CF191" s="2">
        <f t="shared" si="74"/>
        <v>0.86842105263157898</v>
      </c>
      <c r="CG191" s="2">
        <f t="shared" si="75"/>
        <v>0.759493670886076</v>
      </c>
      <c r="CH191" s="2">
        <f t="shared" si="76"/>
        <v>0.96202531645569622</v>
      </c>
    </row>
    <row r="192" spans="1:86" x14ac:dyDescent="0.25">
      <c r="A192" s="41" t="s">
        <v>128</v>
      </c>
      <c r="B192" s="41"/>
      <c r="C192" s="42" t="s">
        <v>125</v>
      </c>
      <c r="D192" s="51">
        <v>14</v>
      </c>
      <c r="E192" s="52">
        <v>79</v>
      </c>
      <c r="F192" s="52">
        <v>80</v>
      </c>
      <c r="G192" s="52">
        <v>6</v>
      </c>
      <c r="H192" s="52">
        <v>10</v>
      </c>
      <c r="I192" s="52">
        <v>12</v>
      </c>
      <c r="J192" s="52">
        <v>15</v>
      </c>
      <c r="K192" s="52">
        <v>20</v>
      </c>
      <c r="L192" s="52">
        <v>33</v>
      </c>
      <c r="M192" s="52">
        <v>37</v>
      </c>
      <c r="N192" s="52">
        <v>33</v>
      </c>
      <c r="O192" s="52">
        <v>30</v>
      </c>
      <c r="P192" s="52">
        <v>9</v>
      </c>
      <c r="Q192" s="52">
        <v>36</v>
      </c>
      <c r="R192" s="52">
        <v>31</v>
      </c>
      <c r="S192" s="52">
        <v>34</v>
      </c>
      <c r="T192" s="52">
        <v>37</v>
      </c>
      <c r="U192" s="52">
        <v>5.5</v>
      </c>
      <c r="V192" s="52">
        <v>51</v>
      </c>
      <c r="W192" s="52">
        <v>15</v>
      </c>
      <c r="X192" s="52">
        <v>3.5</v>
      </c>
      <c r="Y192" s="53">
        <v>9</v>
      </c>
      <c r="Z192" s="53">
        <v>1</v>
      </c>
      <c r="AA192" s="53">
        <v>15</v>
      </c>
      <c r="AB192" s="53">
        <v>11</v>
      </c>
      <c r="AC192" s="53">
        <v>23</v>
      </c>
      <c r="AD192" s="53">
        <v>30</v>
      </c>
      <c r="AE192" s="53">
        <v>16</v>
      </c>
      <c r="AF192" s="54">
        <v>52</v>
      </c>
      <c r="AG192" s="54">
        <v>4</v>
      </c>
      <c r="AH192" s="54">
        <v>11</v>
      </c>
      <c r="AI192" s="54">
        <v>3</v>
      </c>
      <c r="AJ192" s="54">
        <v>13</v>
      </c>
      <c r="AK192" s="54">
        <v>3.5</v>
      </c>
      <c r="AL192" s="54">
        <v>11</v>
      </c>
      <c r="AM192" s="55">
        <v>67</v>
      </c>
      <c r="AN192" s="55">
        <v>30</v>
      </c>
      <c r="AO192" s="76">
        <f>RADIANS(67)</f>
        <v>1.1693705988362009</v>
      </c>
      <c r="AP192" s="79">
        <f>RADIANS(30)</f>
        <v>0.52359877559829882</v>
      </c>
      <c r="AQ192" s="2"/>
      <c r="AR192" s="58">
        <v>1.0126582278481013</v>
      </c>
      <c r="AS192" s="58">
        <v>7.5949367088607597E-2</v>
      </c>
      <c r="AT192" s="58">
        <v>0.12658227848101267</v>
      </c>
      <c r="AU192" s="58">
        <v>0.15189873417721519</v>
      </c>
      <c r="AV192" s="58">
        <v>0.189873417721519</v>
      </c>
      <c r="AW192" s="58">
        <v>0.25316455696202533</v>
      </c>
      <c r="AX192" s="58">
        <v>0.41772151898734178</v>
      </c>
      <c r="AY192" s="58">
        <v>0.46835443037974683</v>
      </c>
      <c r="AZ192" s="58">
        <v>0.41772151898734178</v>
      </c>
      <c r="BA192" s="58">
        <v>0.379746835443038</v>
      </c>
      <c r="BB192" s="58">
        <v>0.11392405063291139</v>
      </c>
      <c r="BC192" s="58">
        <v>0.45569620253164556</v>
      </c>
      <c r="BD192" s="58">
        <v>0.39240506329113922</v>
      </c>
      <c r="BE192" s="58">
        <v>0.43037974683544306</v>
      </c>
      <c r="BF192" s="58">
        <v>0.46835443037974683</v>
      </c>
      <c r="BG192" s="58">
        <v>6.9620253164556958E-2</v>
      </c>
      <c r="BH192" s="58">
        <v>0.64556962025316456</v>
      </c>
      <c r="BI192" s="58">
        <v>0.189873417721519</v>
      </c>
      <c r="BJ192" s="58">
        <v>4.4303797468354431E-2</v>
      </c>
      <c r="BK192" s="58">
        <v>0.11392405063291139</v>
      </c>
      <c r="BL192" s="58">
        <v>1.2658227848101266E-2</v>
      </c>
      <c r="BM192" s="58">
        <v>0.189873417721519</v>
      </c>
      <c r="BN192" s="58">
        <v>0.13924050632911392</v>
      </c>
      <c r="BO192" s="58">
        <v>0.29113924050632911</v>
      </c>
      <c r="BP192" s="58">
        <v>0.379746835443038</v>
      </c>
      <c r="BQ192" s="58">
        <v>0.20253164556962025</v>
      </c>
      <c r="BR192" s="58">
        <v>0.65822784810126578</v>
      </c>
      <c r="BS192" s="58">
        <v>5.0632911392405063E-2</v>
      </c>
      <c r="BT192" s="58">
        <v>0.13924050632911392</v>
      </c>
      <c r="BU192" s="58">
        <v>3.7974683544303799E-2</v>
      </c>
      <c r="BV192" s="58">
        <v>0.16455696202531644</v>
      </c>
      <c r="BW192" s="58">
        <v>4.4303797468354431E-2</v>
      </c>
      <c r="BX192" s="58">
        <v>0.13924050632911392</v>
      </c>
      <c r="BY192" s="58">
        <v>1.1693705988362009</v>
      </c>
      <c r="BZ192" s="58">
        <v>0.52359877559829882</v>
      </c>
      <c r="CA192" s="2">
        <v>14</v>
      </c>
      <c r="CB192" s="2" t="s">
        <v>129</v>
      </c>
      <c r="CC192" s="2">
        <f t="shared" si="71"/>
        <v>2.0909090909090908</v>
      </c>
      <c r="CD192" s="2">
        <f t="shared" si="72"/>
        <v>1.4375</v>
      </c>
      <c r="CE192" s="2">
        <f t="shared" si="73"/>
        <v>1.1612903225806452</v>
      </c>
      <c r="CF192" s="2">
        <f t="shared" si="74"/>
        <v>0.91891891891891897</v>
      </c>
      <c r="CG192" s="2">
        <f t="shared" si="75"/>
        <v>0.83544303797468356</v>
      </c>
      <c r="CH192" s="2">
        <f t="shared" si="76"/>
        <v>0.93670886075949367</v>
      </c>
    </row>
    <row r="193" spans="1:86" x14ac:dyDescent="0.25">
      <c r="A193" s="41" t="s">
        <v>128</v>
      </c>
      <c r="B193" s="41"/>
      <c r="C193" s="42" t="s">
        <v>125</v>
      </c>
      <c r="D193" s="51">
        <v>15</v>
      </c>
      <c r="E193" s="52">
        <v>80</v>
      </c>
      <c r="F193" s="52">
        <v>80</v>
      </c>
      <c r="G193" s="52">
        <v>9</v>
      </c>
      <c r="H193" s="52">
        <v>13</v>
      </c>
      <c r="I193" s="52">
        <v>15</v>
      </c>
      <c r="J193" s="52">
        <v>16</v>
      </c>
      <c r="K193" s="52">
        <v>20</v>
      </c>
      <c r="L193" s="52">
        <v>29</v>
      </c>
      <c r="M193" s="52">
        <v>33</v>
      </c>
      <c r="N193" s="52">
        <v>26</v>
      </c>
      <c r="O193" s="52">
        <v>22</v>
      </c>
      <c r="P193" s="52">
        <v>8</v>
      </c>
      <c r="Q193" s="52">
        <v>34</v>
      </c>
      <c r="R193" s="52">
        <v>30</v>
      </c>
      <c r="S193" s="52">
        <v>34</v>
      </c>
      <c r="T193" s="52">
        <v>35</v>
      </c>
      <c r="U193" s="52">
        <v>5</v>
      </c>
      <c r="V193" s="52">
        <v>48</v>
      </c>
      <c r="W193" s="52">
        <v>17</v>
      </c>
      <c r="X193" s="52">
        <v>4</v>
      </c>
      <c r="Y193" s="53">
        <v>8</v>
      </c>
      <c r="Z193" s="53">
        <v>3</v>
      </c>
      <c r="AA193" s="53">
        <v>15</v>
      </c>
      <c r="AB193" s="53">
        <v>19</v>
      </c>
      <c r="AC193" s="53">
        <v>20</v>
      </c>
      <c r="AD193" s="53">
        <v>25</v>
      </c>
      <c r="AE193" s="53">
        <v>14</v>
      </c>
      <c r="AF193" s="54">
        <v>40</v>
      </c>
      <c r="AG193" s="54">
        <v>4</v>
      </c>
      <c r="AH193" s="54">
        <v>8</v>
      </c>
      <c r="AI193" s="54">
        <v>3.5</v>
      </c>
      <c r="AJ193" s="54">
        <v>9.5</v>
      </c>
      <c r="AK193" s="54">
        <v>4</v>
      </c>
      <c r="AL193" s="54">
        <v>10</v>
      </c>
      <c r="AM193" s="55">
        <v>72</v>
      </c>
      <c r="AN193" s="55">
        <v>23</v>
      </c>
      <c r="AO193" s="78">
        <f>RADIANS(72)</f>
        <v>1.2566370614359172</v>
      </c>
      <c r="AP193" s="79">
        <f>RADIANS(23)</f>
        <v>0.4014257279586958</v>
      </c>
      <c r="AQ193" s="2"/>
      <c r="AR193" s="58">
        <v>1</v>
      </c>
      <c r="AS193" s="58">
        <v>0.1125</v>
      </c>
      <c r="AT193" s="58">
        <v>0.16250000000000001</v>
      </c>
      <c r="AU193" s="58">
        <v>0.1875</v>
      </c>
      <c r="AV193" s="58">
        <v>0.2</v>
      </c>
      <c r="AW193" s="58">
        <v>0.25</v>
      </c>
      <c r="AX193" s="58">
        <v>0.36249999999999999</v>
      </c>
      <c r="AY193" s="58">
        <v>0.41249999999999998</v>
      </c>
      <c r="AZ193" s="58">
        <v>0.32500000000000001</v>
      </c>
      <c r="BA193" s="58">
        <v>0.27500000000000002</v>
      </c>
      <c r="BB193" s="58">
        <v>0.1</v>
      </c>
      <c r="BC193" s="58">
        <v>0.42499999999999999</v>
      </c>
      <c r="BD193" s="58">
        <v>0.375</v>
      </c>
      <c r="BE193" s="58">
        <v>0.42499999999999999</v>
      </c>
      <c r="BF193" s="58">
        <v>0.4375</v>
      </c>
      <c r="BG193" s="58">
        <v>6.25E-2</v>
      </c>
      <c r="BH193" s="58">
        <v>0.6</v>
      </c>
      <c r="BI193" s="58">
        <v>0.21249999999999999</v>
      </c>
      <c r="BJ193" s="58">
        <v>0.05</v>
      </c>
      <c r="BK193" s="58">
        <v>0.1</v>
      </c>
      <c r="BL193" s="58">
        <v>3.7499999999999999E-2</v>
      </c>
      <c r="BM193" s="58">
        <v>0.1875</v>
      </c>
      <c r="BN193" s="58">
        <v>0.23749999999999999</v>
      </c>
      <c r="BO193" s="58">
        <v>0.25</v>
      </c>
      <c r="BP193" s="58">
        <v>0.3125</v>
      </c>
      <c r="BQ193" s="58">
        <v>0.17499999999999999</v>
      </c>
      <c r="BR193" s="58">
        <v>0.5</v>
      </c>
      <c r="BS193" s="58">
        <v>0.05</v>
      </c>
      <c r="BT193" s="58">
        <v>0.1</v>
      </c>
      <c r="BU193" s="58">
        <v>4.3749999999999997E-2</v>
      </c>
      <c r="BV193" s="58">
        <v>0.11874999999999999</v>
      </c>
      <c r="BW193" s="58">
        <v>0.05</v>
      </c>
      <c r="BX193" s="58">
        <v>0.125</v>
      </c>
      <c r="BY193" s="58">
        <v>1.2566370614359172</v>
      </c>
      <c r="BZ193" s="58">
        <v>0.4014257279586958</v>
      </c>
      <c r="CA193" s="2">
        <v>15</v>
      </c>
      <c r="CB193" s="2" t="s">
        <v>129</v>
      </c>
      <c r="CC193" s="2">
        <f t="shared" si="71"/>
        <v>1.0526315789473684</v>
      </c>
      <c r="CD193" s="2">
        <f t="shared" si="72"/>
        <v>1.4285714285714286</v>
      </c>
      <c r="CE193" s="2">
        <f t="shared" si="73"/>
        <v>1.1333333333333333</v>
      </c>
      <c r="CF193" s="2">
        <f t="shared" si="74"/>
        <v>0.97142857142857142</v>
      </c>
      <c r="CG193" s="2">
        <f t="shared" si="75"/>
        <v>0.72499999999999998</v>
      </c>
      <c r="CH193" s="2">
        <f t="shared" si="76"/>
        <v>0.875</v>
      </c>
    </row>
    <row r="194" spans="1:86" x14ac:dyDescent="0.25">
      <c r="A194" s="41" t="s">
        <v>128</v>
      </c>
      <c r="B194" s="41"/>
      <c r="C194" s="42" t="s">
        <v>125</v>
      </c>
      <c r="D194" s="51">
        <v>16</v>
      </c>
      <c r="E194" s="52">
        <v>83</v>
      </c>
      <c r="F194" s="52">
        <v>83</v>
      </c>
      <c r="G194" s="52">
        <v>9</v>
      </c>
      <c r="H194" s="52">
        <v>12</v>
      </c>
      <c r="I194" s="52">
        <v>14</v>
      </c>
      <c r="J194" s="52">
        <v>17</v>
      </c>
      <c r="K194" s="52">
        <v>21</v>
      </c>
      <c r="L194" s="52">
        <v>30</v>
      </c>
      <c r="M194" s="52">
        <v>34</v>
      </c>
      <c r="N194" s="52">
        <v>25</v>
      </c>
      <c r="O194" s="52">
        <v>23</v>
      </c>
      <c r="P194" s="52">
        <v>7</v>
      </c>
      <c r="Q194" s="52">
        <v>34</v>
      </c>
      <c r="R194" s="52">
        <v>30</v>
      </c>
      <c r="S194" s="52">
        <v>31</v>
      </c>
      <c r="T194" s="52">
        <v>38</v>
      </c>
      <c r="U194" s="52">
        <v>5</v>
      </c>
      <c r="V194" s="52">
        <v>54</v>
      </c>
      <c r="W194" s="52">
        <v>13</v>
      </c>
      <c r="X194" s="52">
        <v>3</v>
      </c>
      <c r="Y194" s="53">
        <v>7</v>
      </c>
      <c r="Z194" s="53">
        <v>2</v>
      </c>
      <c r="AA194" s="53">
        <v>15</v>
      </c>
      <c r="AB194" s="53">
        <v>19</v>
      </c>
      <c r="AC194" s="53">
        <v>25</v>
      </c>
      <c r="AD194" s="53">
        <v>30</v>
      </c>
      <c r="AE194" s="53">
        <v>14</v>
      </c>
      <c r="AF194" s="54">
        <v>40</v>
      </c>
      <c r="AG194" s="54">
        <v>4</v>
      </c>
      <c r="AH194" s="54">
        <v>8</v>
      </c>
      <c r="AI194" s="54">
        <v>3.5</v>
      </c>
      <c r="AJ194" s="54">
        <v>9.5</v>
      </c>
      <c r="AK194" s="54">
        <v>4</v>
      </c>
      <c r="AL194" s="54">
        <v>10</v>
      </c>
      <c r="AM194" s="55">
        <v>42</v>
      </c>
      <c r="AN194" s="55">
        <v>23</v>
      </c>
      <c r="AO194" s="78">
        <f>RADIANS(42)</f>
        <v>0.73303828583761843</v>
      </c>
      <c r="AP194" s="79">
        <f>RADIANS(23)</f>
        <v>0.4014257279586958</v>
      </c>
      <c r="AQ194" s="2"/>
      <c r="AR194" s="58">
        <v>1</v>
      </c>
      <c r="AS194" s="58">
        <v>0.10843373493975904</v>
      </c>
      <c r="AT194" s="58">
        <v>0.14457831325301204</v>
      </c>
      <c r="AU194" s="58">
        <v>0.16867469879518071</v>
      </c>
      <c r="AV194" s="58">
        <v>0.20481927710843373</v>
      </c>
      <c r="AW194" s="58">
        <v>0.25301204819277107</v>
      </c>
      <c r="AX194" s="58">
        <v>0.36144578313253012</v>
      </c>
      <c r="AY194" s="58">
        <v>0.40963855421686746</v>
      </c>
      <c r="AZ194" s="58">
        <v>0.30120481927710846</v>
      </c>
      <c r="BA194" s="58">
        <v>0.27710843373493976</v>
      </c>
      <c r="BB194" s="58">
        <v>8.4337349397590355E-2</v>
      </c>
      <c r="BC194" s="58">
        <v>0.40963855421686746</v>
      </c>
      <c r="BD194" s="58">
        <v>0.36144578313253012</v>
      </c>
      <c r="BE194" s="58">
        <v>0.37349397590361444</v>
      </c>
      <c r="BF194" s="58">
        <v>0.45783132530120479</v>
      </c>
      <c r="BG194" s="58">
        <v>6.0240963855421686E-2</v>
      </c>
      <c r="BH194" s="58">
        <v>0.6506024096385542</v>
      </c>
      <c r="BI194" s="58">
        <v>0.15662650602409639</v>
      </c>
      <c r="BJ194" s="58">
        <v>3.614457831325301E-2</v>
      </c>
      <c r="BK194" s="58">
        <v>8.4337349397590355E-2</v>
      </c>
      <c r="BL194" s="58">
        <v>2.4096385542168676E-2</v>
      </c>
      <c r="BM194" s="58">
        <v>0.18072289156626506</v>
      </c>
      <c r="BN194" s="58">
        <v>0.2289156626506024</v>
      </c>
      <c r="BO194" s="58">
        <v>0.30120481927710846</v>
      </c>
      <c r="BP194" s="58">
        <v>0.36144578313253012</v>
      </c>
      <c r="BQ194" s="58">
        <v>0.16867469879518071</v>
      </c>
      <c r="BR194" s="58">
        <v>0.48192771084337349</v>
      </c>
      <c r="BS194" s="58">
        <v>4.8192771084337352E-2</v>
      </c>
      <c r="BT194" s="58">
        <v>9.6385542168674704E-2</v>
      </c>
      <c r="BU194" s="58">
        <v>4.2168674698795178E-2</v>
      </c>
      <c r="BV194" s="58">
        <v>0.1144578313253012</v>
      </c>
      <c r="BW194" s="58">
        <v>4.8192771084337352E-2</v>
      </c>
      <c r="BX194" s="58">
        <v>0.12048192771084337</v>
      </c>
      <c r="BY194" s="58">
        <v>0.73303828583761843</v>
      </c>
      <c r="BZ194" s="58">
        <v>0.4014257279586958</v>
      </c>
      <c r="CA194" s="2">
        <v>16</v>
      </c>
      <c r="CB194" s="2" t="s">
        <v>129</v>
      </c>
      <c r="CC194" s="2">
        <f t="shared" si="71"/>
        <v>1.3157894736842106</v>
      </c>
      <c r="CD194" s="2">
        <f t="shared" si="72"/>
        <v>1.785714285714286</v>
      </c>
      <c r="CE194" s="2">
        <f t="shared" si="73"/>
        <v>1.1333333333333333</v>
      </c>
      <c r="CF194" s="2">
        <f t="shared" si="74"/>
        <v>0.81578947368421051</v>
      </c>
      <c r="CG194" s="2">
        <f t="shared" si="75"/>
        <v>0.72289156626506024</v>
      </c>
      <c r="CH194" s="2">
        <f t="shared" si="76"/>
        <v>0.91566265060240959</v>
      </c>
    </row>
    <row r="195" spans="1:86" x14ac:dyDescent="0.25">
      <c r="A195" s="41" t="s">
        <v>128</v>
      </c>
      <c r="B195" s="41"/>
      <c r="C195" s="42" t="s">
        <v>125</v>
      </c>
      <c r="D195" s="51">
        <v>17</v>
      </c>
      <c r="E195" s="52">
        <v>84</v>
      </c>
      <c r="F195" s="52">
        <v>85</v>
      </c>
      <c r="G195" s="52">
        <v>10</v>
      </c>
      <c r="H195" s="52">
        <v>13</v>
      </c>
      <c r="I195" s="52">
        <v>15</v>
      </c>
      <c r="J195" s="52">
        <v>17</v>
      </c>
      <c r="K195" s="52">
        <v>20.5</v>
      </c>
      <c r="L195" s="52">
        <v>32</v>
      </c>
      <c r="M195" s="52">
        <v>36</v>
      </c>
      <c r="N195" s="52">
        <v>28</v>
      </c>
      <c r="O195" s="52">
        <v>26</v>
      </c>
      <c r="P195" s="52">
        <v>10</v>
      </c>
      <c r="Q195" s="52">
        <v>35</v>
      </c>
      <c r="R195" s="52">
        <v>33</v>
      </c>
      <c r="S195" s="52">
        <v>31</v>
      </c>
      <c r="T195" s="52">
        <v>43</v>
      </c>
      <c r="U195" s="52">
        <v>6</v>
      </c>
      <c r="V195" s="52">
        <v>55</v>
      </c>
      <c r="W195" s="52">
        <v>19</v>
      </c>
      <c r="X195" s="52">
        <v>2</v>
      </c>
      <c r="Y195" s="53">
        <v>9</v>
      </c>
      <c r="Z195" s="53">
        <v>2</v>
      </c>
      <c r="AA195" s="53">
        <v>17</v>
      </c>
      <c r="AB195" s="53">
        <v>22</v>
      </c>
      <c r="AC195" s="53">
        <v>28.5</v>
      </c>
      <c r="AD195" s="53">
        <v>36</v>
      </c>
      <c r="AE195" s="53">
        <v>15</v>
      </c>
      <c r="AF195" s="54">
        <v>48</v>
      </c>
      <c r="AG195" s="54">
        <v>5</v>
      </c>
      <c r="AH195" s="54">
        <v>7</v>
      </c>
      <c r="AI195" s="54">
        <v>4</v>
      </c>
      <c r="AJ195" s="54">
        <v>8</v>
      </c>
      <c r="AK195" s="54">
        <v>4</v>
      </c>
      <c r="AL195" s="54">
        <v>7</v>
      </c>
      <c r="AM195" s="55">
        <v>80</v>
      </c>
      <c r="AN195" s="55">
        <v>14</v>
      </c>
      <c r="AO195" s="78">
        <f>RADIANS(80)</f>
        <v>1.3962634015954636</v>
      </c>
      <c r="AP195" s="79">
        <f>RADIANS(14)</f>
        <v>0.24434609527920614</v>
      </c>
      <c r="AQ195" s="2"/>
      <c r="AR195" s="58">
        <v>1.0119047619047619</v>
      </c>
      <c r="AS195" s="58">
        <v>0.11904761904761904</v>
      </c>
      <c r="AT195" s="58">
        <v>0.15476190476190477</v>
      </c>
      <c r="AU195" s="58">
        <v>0.17857142857142858</v>
      </c>
      <c r="AV195" s="58">
        <v>0.20238095238095238</v>
      </c>
      <c r="AW195" s="58">
        <v>0.24404761904761904</v>
      </c>
      <c r="AX195" s="58">
        <v>0.38095238095238093</v>
      </c>
      <c r="AY195" s="58">
        <v>0.42857142857142855</v>
      </c>
      <c r="AZ195" s="58">
        <v>0.33333333333333331</v>
      </c>
      <c r="BA195" s="58">
        <v>0.30952380952380953</v>
      </c>
      <c r="BB195" s="58">
        <v>0.11904761904761904</v>
      </c>
      <c r="BC195" s="58">
        <v>0.41666666666666669</v>
      </c>
      <c r="BD195" s="58">
        <v>0.39285714285714285</v>
      </c>
      <c r="BE195" s="58">
        <v>0.36904761904761907</v>
      </c>
      <c r="BF195" s="58">
        <v>0.51190476190476186</v>
      </c>
      <c r="BG195" s="58">
        <v>7.1428571428571425E-2</v>
      </c>
      <c r="BH195" s="58">
        <v>0.65476190476190477</v>
      </c>
      <c r="BI195" s="58">
        <v>0.22619047619047619</v>
      </c>
      <c r="BJ195" s="58">
        <v>2.3809523809523808E-2</v>
      </c>
      <c r="BK195" s="58">
        <v>0.10714285714285714</v>
      </c>
      <c r="BL195" s="58">
        <v>2.3809523809523808E-2</v>
      </c>
      <c r="BM195" s="58">
        <v>0.20238095238095238</v>
      </c>
      <c r="BN195" s="58">
        <v>0.26190476190476192</v>
      </c>
      <c r="BO195" s="58">
        <v>0.3392857142857143</v>
      </c>
      <c r="BP195" s="58">
        <v>0.42857142857142855</v>
      </c>
      <c r="BQ195" s="58">
        <v>0.17857142857142858</v>
      </c>
      <c r="BR195" s="58">
        <v>0.5714285714285714</v>
      </c>
      <c r="BS195" s="58">
        <v>5.9523809523809521E-2</v>
      </c>
      <c r="BT195" s="58">
        <v>8.3333333333333329E-2</v>
      </c>
      <c r="BU195" s="58">
        <v>4.7619047619047616E-2</v>
      </c>
      <c r="BV195" s="58">
        <v>9.5238095238095233E-2</v>
      </c>
      <c r="BW195" s="58">
        <v>4.7619047619047616E-2</v>
      </c>
      <c r="BX195" s="58">
        <v>8.3333333333333329E-2</v>
      </c>
      <c r="BY195" s="58">
        <v>1.3962634015954636</v>
      </c>
      <c r="BZ195" s="58">
        <v>0.24434609527920614</v>
      </c>
      <c r="CA195" s="2">
        <v>17</v>
      </c>
      <c r="CB195" s="2" t="s">
        <v>129</v>
      </c>
      <c r="CC195" s="2">
        <f t="shared" si="71"/>
        <v>1.2954545454545454</v>
      </c>
      <c r="CD195" s="2">
        <f t="shared" si="72"/>
        <v>1.9000000000000001</v>
      </c>
      <c r="CE195" s="2">
        <f t="shared" si="73"/>
        <v>1.0606060606060608</v>
      </c>
      <c r="CF195" s="2">
        <f t="shared" si="74"/>
        <v>0.72093023255813959</v>
      </c>
      <c r="CG195" s="2">
        <f t="shared" si="75"/>
        <v>0.76190476190476186</v>
      </c>
      <c r="CH195" s="2">
        <f t="shared" si="76"/>
        <v>1.0238095238095237</v>
      </c>
    </row>
    <row r="196" spans="1:86" x14ac:dyDescent="0.25">
      <c r="A196" s="41" t="s">
        <v>128</v>
      </c>
      <c r="B196" s="41"/>
      <c r="C196" s="42" t="s">
        <v>125</v>
      </c>
      <c r="D196" s="51">
        <v>18</v>
      </c>
      <c r="E196" s="52">
        <v>85</v>
      </c>
      <c r="F196" s="52">
        <v>84</v>
      </c>
      <c r="G196" s="52">
        <v>7</v>
      </c>
      <c r="H196" s="52">
        <v>11</v>
      </c>
      <c r="I196" s="52">
        <v>14</v>
      </c>
      <c r="J196" s="52">
        <v>16</v>
      </c>
      <c r="K196" s="52">
        <v>20</v>
      </c>
      <c r="L196" s="52">
        <v>30</v>
      </c>
      <c r="M196" s="52">
        <v>35</v>
      </c>
      <c r="N196" s="52">
        <v>30</v>
      </c>
      <c r="O196" s="52">
        <v>26</v>
      </c>
      <c r="P196" s="52">
        <v>14</v>
      </c>
      <c r="Q196" s="52">
        <v>37</v>
      </c>
      <c r="R196" s="52">
        <v>24</v>
      </c>
      <c r="S196" s="52">
        <v>33</v>
      </c>
      <c r="T196" s="52">
        <v>38</v>
      </c>
      <c r="U196" s="52">
        <v>6</v>
      </c>
      <c r="V196" s="52">
        <v>52</v>
      </c>
      <c r="W196" s="52">
        <v>14</v>
      </c>
      <c r="X196" s="52">
        <v>6</v>
      </c>
      <c r="Y196" s="53">
        <v>8</v>
      </c>
      <c r="Z196" s="53">
        <v>3</v>
      </c>
      <c r="AA196" s="53">
        <v>13</v>
      </c>
      <c r="AB196" s="53">
        <v>21</v>
      </c>
      <c r="AC196" s="53">
        <v>24</v>
      </c>
      <c r="AD196" s="53">
        <v>30</v>
      </c>
      <c r="AE196" s="53">
        <v>15</v>
      </c>
      <c r="AF196" s="54">
        <v>50</v>
      </c>
      <c r="AG196" s="54">
        <v>6</v>
      </c>
      <c r="AH196" s="54">
        <v>15</v>
      </c>
      <c r="AI196" s="54">
        <v>4</v>
      </c>
      <c r="AJ196" s="54">
        <v>17</v>
      </c>
      <c r="AK196" s="54">
        <v>4</v>
      </c>
      <c r="AL196" s="54">
        <v>12</v>
      </c>
      <c r="AM196" s="55">
        <v>74</v>
      </c>
      <c r="AN196" s="55">
        <v>25</v>
      </c>
      <c r="AO196" s="78">
        <f>RADIANS(74)</f>
        <v>1.2915436464758039</v>
      </c>
      <c r="AP196" s="79">
        <f>RADIANS(25)</f>
        <v>0.43633231299858238</v>
      </c>
      <c r="AQ196" s="2"/>
      <c r="AR196" s="58">
        <v>0.9882352941176471</v>
      </c>
      <c r="AS196" s="58">
        <v>8.2352941176470587E-2</v>
      </c>
      <c r="AT196" s="58">
        <v>0.12941176470588237</v>
      </c>
      <c r="AU196" s="58">
        <v>0.16470588235294117</v>
      </c>
      <c r="AV196" s="58">
        <v>0.18823529411764706</v>
      </c>
      <c r="AW196" s="58">
        <v>0.23529411764705882</v>
      </c>
      <c r="AX196" s="58">
        <v>0.35294117647058826</v>
      </c>
      <c r="AY196" s="58">
        <v>0.41176470588235292</v>
      </c>
      <c r="AZ196" s="58">
        <v>0.35294117647058826</v>
      </c>
      <c r="BA196" s="58">
        <v>0.30588235294117649</v>
      </c>
      <c r="BB196" s="58">
        <v>0.16470588235294117</v>
      </c>
      <c r="BC196" s="58">
        <v>0.43529411764705883</v>
      </c>
      <c r="BD196" s="58">
        <v>0.28235294117647058</v>
      </c>
      <c r="BE196" s="58">
        <v>0.38823529411764707</v>
      </c>
      <c r="BF196" s="58">
        <v>0.44705882352941179</v>
      </c>
      <c r="BG196" s="58">
        <v>7.0588235294117646E-2</v>
      </c>
      <c r="BH196" s="58">
        <v>0.61176470588235299</v>
      </c>
      <c r="BI196" s="58">
        <v>0.16470588235294117</v>
      </c>
      <c r="BJ196" s="58">
        <v>7.0588235294117646E-2</v>
      </c>
      <c r="BK196" s="58">
        <v>9.4117647058823528E-2</v>
      </c>
      <c r="BL196" s="58">
        <v>3.5294117647058823E-2</v>
      </c>
      <c r="BM196" s="58">
        <v>0.15294117647058825</v>
      </c>
      <c r="BN196" s="58">
        <v>0.24705882352941178</v>
      </c>
      <c r="BO196" s="58">
        <v>0.28235294117647058</v>
      </c>
      <c r="BP196" s="58">
        <v>0.35294117647058826</v>
      </c>
      <c r="BQ196" s="58">
        <v>0.17647058823529413</v>
      </c>
      <c r="BR196" s="58">
        <v>0.58823529411764708</v>
      </c>
      <c r="BS196" s="58">
        <v>7.0588235294117646E-2</v>
      </c>
      <c r="BT196" s="58">
        <v>0.17647058823529413</v>
      </c>
      <c r="BU196" s="58">
        <v>4.7058823529411764E-2</v>
      </c>
      <c r="BV196" s="58">
        <v>0.2</v>
      </c>
      <c r="BW196" s="58">
        <v>4.7058823529411764E-2</v>
      </c>
      <c r="BX196" s="58">
        <v>0.14117647058823529</v>
      </c>
      <c r="BY196" s="58">
        <v>1.2915436464758039</v>
      </c>
      <c r="BZ196" s="58">
        <v>0.43633231299858238</v>
      </c>
      <c r="CA196" s="2">
        <v>18</v>
      </c>
      <c r="CB196" s="2" t="s">
        <v>129</v>
      </c>
      <c r="CC196" s="2">
        <f t="shared" si="71"/>
        <v>1.1428571428571428</v>
      </c>
      <c r="CD196" s="2">
        <f t="shared" si="72"/>
        <v>1.5999999999999999</v>
      </c>
      <c r="CE196" s="2">
        <f t="shared" si="73"/>
        <v>1.5416666666666667</v>
      </c>
      <c r="CF196" s="2">
        <f t="shared" si="74"/>
        <v>0.86842105263157887</v>
      </c>
      <c r="CG196" s="2">
        <f t="shared" si="75"/>
        <v>0.70588235294117652</v>
      </c>
      <c r="CH196" s="2">
        <f t="shared" si="76"/>
        <v>0.89411764705882357</v>
      </c>
    </row>
    <row r="197" spans="1:86" x14ac:dyDescent="0.25">
      <c r="A197" s="41" t="s">
        <v>128</v>
      </c>
      <c r="B197" s="41"/>
      <c r="C197" s="42" t="s">
        <v>125</v>
      </c>
      <c r="D197" s="51">
        <v>19</v>
      </c>
      <c r="E197" s="52">
        <v>80</v>
      </c>
      <c r="F197" s="52">
        <v>81</v>
      </c>
      <c r="G197" s="52">
        <v>7</v>
      </c>
      <c r="H197" s="52">
        <v>13</v>
      </c>
      <c r="I197" s="52">
        <v>15</v>
      </c>
      <c r="J197" s="52">
        <v>17</v>
      </c>
      <c r="K197" s="52">
        <v>21</v>
      </c>
      <c r="L197" s="52">
        <v>30</v>
      </c>
      <c r="M197" s="52">
        <v>33</v>
      </c>
      <c r="N197" s="52">
        <v>26</v>
      </c>
      <c r="O197" s="52">
        <v>21</v>
      </c>
      <c r="P197" s="52">
        <v>9</v>
      </c>
      <c r="Q197" s="52">
        <v>34</v>
      </c>
      <c r="R197" s="52">
        <v>27</v>
      </c>
      <c r="S197" s="52">
        <v>32</v>
      </c>
      <c r="T197" s="52">
        <v>37</v>
      </c>
      <c r="U197" s="52">
        <v>4.5</v>
      </c>
      <c r="V197" s="52">
        <v>50</v>
      </c>
      <c r="W197" s="52">
        <v>17</v>
      </c>
      <c r="X197" s="52">
        <v>5</v>
      </c>
      <c r="Y197" s="53">
        <v>7</v>
      </c>
      <c r="Z197" s="53">
        <v>3</v>
      </c>
      <c r="AA197" s="53">
        <v>17</v>
      </c>
      <c r="AB197" s="53">
        <v>17</v>
      </c>
      <c r="AC197" s="53">
        <v>27</v>
      </c>
      <c r="AD197" s="53">
        <v>31</v>
      </c>
      <c r="AE197" s="53">
        <v>18</v>
      </c>
      <c r="AF197" s="54">
        <v>54</v>
      </c>
      <c r="AG197" s="54">
        <v>5</v>
      </c>
      <c r="AH197" s="54">
        <v>9</v>
      </c>
      <c r="AI197" s="54">
        <v>5</v>
      </c>
      <c r="AJ197" s="54">
        <v>10</v>
      </c>
      <c r="AK197" s="54">
        <v>4</v>
      </c>
      <c r="AL197" s="54">
        <v>8</v>
      </c>
      <c r="AM197" s="55">
        <v>63</v>
      </c>
      <c r="AN197" s="55">
        <v>13</v>
      </c>
      <c r="AO197" s="78">
        <f>RADIANS(63)</f>
        <v>1.0995574287564276</v>
      </c>
      <c r="AP197" s="79">
        <f>RADIANS(13)</f>
        <v>0.22689280275926285</v>
      </c>
      <c r="AQ197" s="2"/>
      <c r="AR197" s="58">
        <v>1.0125</v>
      </c>
      <c r="AS197" s="58">
        <v>8.7499999999999994E-2</v>
      </c>
      <c r="AT197" s="58">
        <v>0.16250000000000001</v>
      </c>
      <c r="AU197" s="58">
        <v>0.1875</v>
      </c>
      <c r="AV197" s="58">
        <v>0.21249999999999999</v>
      </c>
      <c r="AW197" s="58">
        <v>0.26250000000000001</v>
      </c>
      <c r="AX197" s="58">
        <v>0.375</v>
      </c>
      <c r="AY197" s="58">
        <v>0.41249999999999998</v>
      </c>
      <c r="AZ197" s="58">
        <v>0.32500000000000001</v>
      </c>
      <c r="BA197" s="58">
        <v>0.26250000000000001</v>
      </c>
      <c r="BB197" s="58">
        <v>0.1125</v>
      </c>
      <c r="BC197" s="58">
        <v>0.42499999999999999</v>
      </c>
      <c r="BD197" s="58">
        <v>0.33750000000000002</v>
      </c>
      <c r="BE197" s="58">
        <v>0.4</v>
      </c>
      <c r="BF197" s="58">
        <v>0.46250000000000002</v>
      </c>
      <c r="BG197" s="58">
        <v>5.6250000000000001E-2</v>
      </c>
      <c r="BH197" s="58">
        <v>0.625</v>
      </c>
      <c r="BI197" s="58">
        <v>0.21249999999999999</v>
      </c>
      <c r="BJ197" s="58">
        <v>6.25E-2</v>
      </c>
      <c r="BK197" s="58">
        <v>8.7499999999999994E-2</v>
      </c>
      <c r="BL197" s="58">
        <v>3.7499999999999999E-2</v>
      </c>
      <c r="BM197" s="58">
        <v>0.21249999999999999</v>
      </c>
      <c r="BN197" s="58">
        <v>0.21249999999999999</v>
      </c>
      <c r="BO197" s="58">
        <v>0.33750000000000002</v>
      </c>
      <c r="BP197" s="58">
        <v>0.38750000000000001</v>
      </c>
      <c r="BQ197" s="58">
        <v>0.22500000000000001</v>
      </c>
      <c r="BR197" s="58">
        <v>0.67500000000000004</v>
      </c>
      <c r="BS197" s="58">
        <v>6.25E-2</v>
      </c>
      <c r="BT197" s="58">
        <v>0.1125</v>
      </c>
      <c r="BU197" s="58">
        <v>6.25E-2</v>
      </c>
      <c r="BV197" s="58">
        <v>0.125</v>
      </c>
      <c r="BW197" s="58">
        <v>0.05</v>
      </c>
      <c r="BX197" s="58">
        <v>0.1</v>
      </c>
      <c r="BY197" s="58">
        <v>1.0995574287564276</v>
      </c>
      <c r="BZ197" s="58">
        <v>0.22689280275926285</v>
      </c>
      <c r="CA197" s="2">
        <v>19</v>
      </c>
      <c r="CB197" s="2" t="s">
        <v>129</v>
      </c>
      <c r="CC197" s="2">
        <f t="shared" si="71"/>
        <v>1.5882352941176472</v>
      </c>
      <c r="CD197" s="2">
        <f t="shared" si="72"/>
        <v>1.5</v>
      </c>
      <c r="CE197" s="2">
        <f t="shared" si="73"/>
        <v>1.2592592592592591</v>
      </c>
      <c r="CF197" s="2">
        <f t="shared" si="74"/>
        <v>0.86486486486486491</v>
      </c>
      <c r="CG197" s="2">
        <f t="shared" si="75"/>
        <v>0.75</v>
      </c>
      <c r="CH197" s="2">
        <f t="shared" si="76"/>
        <v>0.92500000000000004</v>
      </c>
    </row>
    <row r="198" spans="1:86" x14ac:dyDescent="0.25">
      <c r="A198" s="41" t="s">
        <v>128</v>
      </c>
      <c r="B198" s="41"/>
      <c r="C198" s="42" t="s">
        <v>125</v>
      </c>
      <c r="D198" s="51">
        <v>20</v>
      </c>
      <c r="E198" s="52">
        <v>82</v>
      </c>
      <c r="F198" s="52">
        <v>82</v>
      </c>
      <c r="G198" s="52">
        <v>11</v>
      </c>
      <c r="H198" s="52">
        <v>10</v>
      </c>
      <c r="I198" s="52">
        <v>12</v>
      </c>
      <c r="J198" s="52">
        <v>14</v>
      </c>
      <c r="K198" s="52">
        <v>17</v>
      </c>
      <c r="L198" s="52">
        <v>26</v>
      </c>
      <c r="M198" s="52">
        <v>30</v>
      </c>
      <c r="N198" s="52">
        <v>35</v>
      </c>
      <c r="O198" s="52">
        <v>31</v>
      </c>
      <c r="P198" s="52">
        <v>14</v>
      </c>
      <c r="Q198" s="52">
        <v>38</v>
      </c>
      <c r="R198" s="52">
        <v>24</v>
      </c>
      <c r="S198" s="52">
        <v>35</v>
      </c>
      <c r="T198" s="52">
        <v>29</v>
      </c>
      <c r="U198" s="52">
        <v>5</v>
      </c>
      <c r="V198" s="52">
        <v>46</v>
      </c>
      <c r="W198" s="52">
        <v>14</v>
      </c>
      <c r="X198" s="52">
        <v>5</v>
      </c>
      <c r="Y198" s="53">
        <v>6</v>
      </c>
      <c r="Z198" s="53">
        <v>5</v>
      </c>
      <c r="AA198" s="53">
        <v>13</v>
      </c>
      <c r="AB198" s="53">
        <v>27</v>
      </c>
      <c r="AC198" s="53">
        <v>27</v>
      </c>
      <c r="AD198" s="53">
        <v>30</v>
      </c>
      <c r="AE198" s="53">
        <v>14</v>
      </c>
      <c r="AF198" s="54">
        <v>58</v>
      </c>
      <c r="AG198" s="54">
        <v>6</v>
      </c>
      <c r="AH198" s="54">
        <v>13</v>
      </c>
      <c r="AI198" s="54">
        <v>5</v>
      </c>
      <c r="AJ198" s="54">
        <v>14</v>
      </c>
      <c r="AK198" s="54">
        <v>4</v>
      </c>
      <c r="AL198" s="54">
        <v>11</v>
      </c>
      <c r="AM198" s="55">
        <v>62</v>
      </c>
      <c r="AN198" s="55">
        <v>25</v>
      </c>
      <c r="AO198" s="78">
        <f>RADIANS(62)</f>
        <v>1.0821041362364843</v>
      </c>
      <c r="AP198" s="79">
        <f>RADIANS(25)</f>
        <v>0.43633231299858238</v>
      </c>
      <c r="AQ198" s="2"/>
      <c r="AR198" s="58">
        <v>1</v>
      </c>
      <c r="AS198" s="58">
        <v>0.13414634146341464</v>
      </c>
      <c r="AT198" s="58">
        <v>0.12195121951219512</v>
      </c>
      <c r="AU198" s="58">
        <v>0.14634146341463414</v>
      </c>
      <c r="AV198" s="58">
        <v>0.17073170731707318</v>
      </c>
      <c r="AW198" s="58">
        <v>0.2073170731707317</v>
      </c>
      <c r="AX198" s="58">
        <v>0.31707317073170732</v>
      </c>
      <c r="AY198" s="58">
        <v>0.36585365853658536</v>
      </c>
      <c r="AZ198" s="58">
        <v>0.42682926829268292</v>
      </c>
      <c r="BA198" s="58">
        <v>0.37804878048780488</v>
      </c>
      <c r="BB198" s="58">
        <v>0.17073170731707318</v>
      </c>
      <c r="BC198" s="58">
        <v>0.46341463414634149</v>
      </c>
      <c r="BD198" s="58">
        <v>0.29268292682926828</v>
      </c>
      <c r="BE198" s="58">
        <v>0.42682926829268292</v>
      </c>
      <c r="BF198" s="58">
        <v>0.35365853658536583</v>
      </c>
      <c r="BG198" s="58">
        <v>6.097560975609756E-2</v>
      </c>
      <c r="BH198" s="58">
        <v>0.56097560975609762</v>
      </c>
      <c r="BI198" s="58">
        <v>0.17073170731707318</v>
      </c>
      <c r="BJ198" s="58">
        <v>6.097560975609756E-2</v>
      </c>
      <c r="BK198" s="58">
        <v>7.3170731707317069E-2</v>
      </c>
      <c r="BL198" s="58">
        <v>6.097560975609756E-2</v>
      </c>
      <c r="BM198" s="58">
        <v>0.15853658536585366</v>
      </c>
      <c r="BN198" s="58">
        <v>0.32926829268292684</v>
      </c>
      <c r="BO198" s="58">
        <v>0.32926829268292684</v>
      </c>
      <c r="BP198" s="58">
        <v>0.36585365853658536</v>
      </c>
      <c r="BQ198" s="58">
        <v>0.17073170731707318</v>
      </c>
      <c r="BR198" s="58">
        <v>0.70731707317073167</v>
      </c>
      <c r="BS198" s="58">
        <v>7.3170731707317069E-2</v>
      </c>
      <c r="BT198" s="58">
        <v>0.15853658536585366</v>
      </c>
      <c r="BU198" s="58">
        <v>6.097560975609756E-2</v>
      </c>
      <c r="BV198" s="58">
        <v>0.17073170731707318</v>
      </c>
      <c r="BW198" s="58">
        <v>4.878048780487805E-2</v>
      </c>
      <c r="BX198" s="58">
        <v>0.13414634146341464</v>
      </c>
      <c r="BY198" s="58">
        <v>1.0821041362364843</v>
      </c>
      <c r="BZ198" s="58">
        <v>0.43633231299858238</v>
      </c>
      <c r="CA198" s="2">
        <v>20</v>
      </c>
      <c r="CB198" s="2" t="s">
        <v>129</v>
      </c>
      <c r="CC198" s="2">
        <f t="shared" si="71"/>
        <v>1</v>
      </c>
      <c r="CD198" s="2">
        <f t="shared" si="72"/>
        <v>1.9285714285714286</v>
      </c>
      <c r="CE198" s="2">
        <f t="shared" si="73"/>
        <v>1.5833333333333335</v>
      </c>
      <c r="CF198" s="2">
        <f t="shared" si="74"/>
        <v>1.2068965517241379</v>
      </c>
      <c r="CG198" s="2">
        <f t="shared" si="75"/>
        <v>0.63414634146341464</v>
      </c>
      <c r="CH198" s="2">
        <f t="shared" si="76"/>
        <v>0.70731707317073167</v>
      </c>
    </row>
    <row r="199" spans="1:86" x14ac:dyDescent="0.25">
      <c r="A199" s="41" t="s">
        <v>128</v>
      </c>
      <c r="B199" s="41"/>
      <c r="C199" s="42" t="s">
        <v>125</v>
      </c>
      <c r="D199" s="51">
        <v>21</v>
      </c>
      <c r="E199" s="52">
        <v>98</v>
      </c>
      <c r="F199" s="52">
        <v>100</v>
      </c>
      <c r="G199" s="52">
        <v>10</v>
      </c>
      <c r="H199" s="52">
        <v>16</v>
      </c>
      <c r="I199" s="52">
        <v>18</v>
      </c>
      <c r="J199" s="52">
        <v>20</v>
      </c>
      <c r="K199" s="52">
        <v>25</v>
      </c>
      <c r="L199" s="52">
        <v>37</v>
      </c>
      <c r="M199" s="52">
        <v>41</v>
      </c>
      <c r="N199" s="52">
        <v>27</v>
      </c>
      <c r="O199" s="52">
        <v>20</v>
      </c>
      <c r="P199" s="52">
        <v>11</v>
      </c>
      <c r="Q199" s="52">
        <v>41</v>
      </c>
      <c r="R199" s="52">
        <v>38</v>
      </c>
      <c r="S199" s="52">
        <v>40</v>
      </c>
      <c r="T199" s="52">
        <v>42</v>
      </c>
      <c r="U199" s="52">
        <v>6</v>
      </c>
      <c r="V199" s="52">
        <v>60</v>
      </c>
      <c r="W199" s="52">
        <v>19</v>
      </c>
      <c r="X199" s="52">
        <v>8</v>
      </c>
      <c r="Y199" s="53">
        <v>8</v>
      </c>
      <c r="Z199" s="53">
        <v>2</v>
      </c>
      <c r="AA199" s="53">
        <v>21</v>
      </c>
      <c r="AB199" s="53">
        <v>26</v>
      </c>
      <c r="AC199" s="53">
        <v>32</v>
      </c>
      <c r="AD199" s="53">
        <v>38</v>
      </c>
      <c r="AE199" s="53">
        <v>19</v>
      </c>
      <c r="AF199" s="54">
        <v>65</v>
      </c>
      <c r="AG199" s="54">
        <v>7</v>
      </c>
      <c r="AH199" s="54">
        <v>17</v>
      </c>
      <c r="AI199" s="54">
        <v>5</v>
      </c>
      <c r="AJ199" s="54">
        <v>22</v>
      </c>
      <c r="AK199" s="54">
        <v>4</v>
      </c>
      <c r="AL199" s="54">
        <v>16</v>
      </c>
      <c r="AM199" s="55">
        <v>56</v>
      </c>
      <c r="AN199" s="55">
        <v>19</v>
      </c>
      <c r="AO199" s="2">
        <f>RADIANS(56)</f>
        <v>0.97738438111682457</v>
      </c>
      <c r="AP199" s="79">
        <f>RADIANS(19)</f>
        <v>0.33161255787892263</v>
      </c>
      <c r="AQ199" s="2"/>
      <c r="AR199" s="58">
        <v>1.0204081632653061</v>
      </c>
      <c r="AS199" s="58">
        <v>0.10204081632653061</v>
      </c>
      <c r="AT199" s="58">
        <v>0.16326530612244897</v>
      </c>
      <c r="AU199" s="58">
        <v>0.18367346938775511</v>
      </c>
      <c r="AV199" s="58">
        <v>0.20408163265306123</v>
      </c>
      <c r="AW199" s="58">
        <v>0.25510204081632654</v>
      </c>
      <c r="AX199" s="58">
        <v>0.37755102040816324</v>
      </c>
      <c r="AY199" s="58">
        <v>0.41836734693877553</v>
      </c>
      <c r="AZ199" s="58">
        <v>0.27551020408163263</v>
      </c>
      <c r="BA199" s="58">
        <v>0.20408163265306123</v>
      </c>
      <c r="BB199" s="58">
        <v>0.11224489795918367</v>
      </c>
      <c r="BC199" s="58">
        <v>0.41836734693877553</v>
      </c>
      <c r="BD199" s="58">
        <v>0.38775510204081631</v>
      </c>
      <c r="BE199" s="58">
        <v>0.40816326530612246</v>
      </c>
      <c r="BF199" s="58">
        <v>0.42857142857142855</v>
      </c>
      <c r="BG199" s="58">
        <v>6.1224489795918366E-2</v>
      </c>
      <c r="BH199" s="58">
        <v>0.61224489795918369</v>
      </c>
      <c r="BI199" s="58">
        <v>0.19387755102040816</v>
      </c>
      <c r="BJ199" s="58">
        <v>8.1632653061224483E-2</v>
      </c>
      <c r="BK199" s="58">
        <v>8.1632653061224483E-2</v>
      </c>
      <c r="BL199" s="58">
        <v>2.0408163265306121E-2</v>
      </c>
      <c r="BM199" s="58">
        <v>0.21428571428571427</v>
      </c>
      <c r="BN199" s="58">
        <v>0.26530612244897961</v>
      </c>
      <c r="BO199" s="58">
        <v>0.32653061224489793</v>
      </c>
      <c r="BP199" s="58">
        <v>0.38775510204081631</v>
      </c>
      <c r="BQ199" s="58">
        <v>0.19387755102040816</v>
      </c>
      <c r="BR199" s="58">
        <v>0.66326530612244894</v>
      </c>
      <c r="BS199" s="58">
        <v>7.1428571428571425E-2</v>
      </c>
      <c r="BT199" s="58">
        <v>0.17346938775510204</v>
      </c>
      <c r="BU199" s="58">
        <v>5.1020408163265307E-2</v>
      </c>
      <c r="BV199" s="58">
        <v>0.22448979591836735</v>
      </c>
      <c r="BW199" s="58">
        <v>4.0816326530612242E-2</v>
      </c>
      <c r="BX199" s="58">
        <v>0.16326530612244897</v>
      </c>
      <c r="BY199" s="58">
        <v>0.97738438111682457</v>
      </c>
      <c r="BZ199" s="58">
        <v>0.33161255787892263</v>
      </c>
      <c r="CA199" s="2">
        <v>21</v>
      </c>
      <c r="CB199" s="2" t="s">
        <v>129</v>
      </c>
      <c r="CC199" s="2">
        <f t="shared" si="71"/>
        <v>1.2307692307692306</v>
      </c>
      <c r="CD199" s="2">
        <f t="shared" si="72"/>
        <v>1.6842105263157894</v>
      </c>
      <c r="CE199" s="2">
        <f t="shared" si="73"/>
        <v>1.0789473684210527</v>
      </c>
      <c r="CF199" s="2">
        <f t="shared" si="74"/>
        <v>0.95238095238095244</v>
      </c>
      <c r="CG199" s="2">
        <f t="shared" si="75"/>
        <v>0.75510204081632648</v>
      </c>
      <c r="CH199" s="2">
        <f t="shared" si="76"/>
        <v>0.8571428571428571</v>
      </c>
    </row>
    <row r="200" spans="1:86" x14ac:dyDescent="0.25">
      <c r="A200" s="41" t="s">
        <v>128</v>
      </c>
      <c r="B200" s="41"/>
      <c r="C200" s="42" t="s">
        <v>125</v>
      </c>
      <c r="D200" s="51">
        <v>22</v>
      </c>
      <c r="E200" s="52">
        <v>99</v>
      </c>
      <c r="F200" s="52">
        <v>99</v>
      </c>
      <c r="G200" s="52">
        <v>7</v>
      </c>
      <c r="H200" s="52">
        <v>13</v>
      </c>
      <c r="I200" s="52">
        <v>15</v>
      </c>
      <c r="J200" s="52">
        <v>18</v>
      </c>
      <c r="K200" s="52">
        <v>22</v>
      </c>
      <c r="L200" s="52">
        <v>41</v>
      </c>
      <c r="M200" s="52">
        <v>41.5</v>
      </c>
      <c r="N200" s="52">
        <v>30</v>
      </c>
      <c r="O200" s="52">
        <v>21</v>
      </c>
      <c r="P200" s="52">
        <v>11</v>
      </c>
      <c r="Q200" s="52">
        <v>45</v>
      </c>
      <c r="R200" s="52">
        <v>33</v>
      </c>
      <c r="S200" s="52">
        <v>42</v>
      </c>
      <c r="T200" s="52">
        <v>48</v>
      </c>
      <c r="U200" s="52">
        <v>4</v>
      </c>
      <c r="V200" s="52">
        <v>69</v>
      </c>
      <c r="W200" s="52">
        <v>24</v>
      </c>
      <c r="X200" s="52">
        <v>9</v>
      </c>
      <c r="Y200" s="53">
        <v>7</v>
      </c>
      <c r="Z200" s="53">
        <v>3</v>
      </c>
      <c r="AA200" s="53">
        <v>21</v>
      </c>
      <c r="AB200" s="53">
        <v>23</v>
      </c>
      <c r="AC200" s="53">
        <v>25</v>
      </c>
      <c r="AD200" s="53">
        <v>30</v>
      </c>
      <c r="AE200" s="53">
        <v>19</v>
      </c>
      <c r="AF200" s="54">
        <v>66</v>
      </c>
      <c r="AG200" s="54">
        <v>5</v>
      </c>
      <c r="AH200" s="54">
        <v>14</v>
      </c>
      <c r="AI200" s="54">
        <v>5</v>
      </c>
      <c r="AJ200" s="54">
        <v>17</v>
      </c>
      <c r="AK200" s="54">
        <v>4.5</v>
      </c>
      <c r="AL200" s="54">
        <v>13</v>
      </c>
      <c r="AM200" s="55">
        <v>59</v>
      </c>
      <c r="AN200" s="55">
        <v>21</v>
      </c>
      <c r="AO200" s="78">
        <f>RADIANS(59)</f>
        <v>1.0297442586766545</v>
      </c>
      <c r="AP200" s="79">
        <f>RADIANS(21)</f>
        <v>0.36651914291880922</v>
      </c>
      <c r="AQ200" s="2"/>
      <c r="AR200" s="58">
        <v>1</v>
      </c>
      <c r="AS200" s="58">
        <v>7.0707070707070704E-2</v>
      </c>
      <c r="AT200" s="58">
        <v>0.13131313131313133</v>
      </c>
      <c r="AU200" s="58">
        <v>0.15151515151515152</v>
      </c>
      <c r="AV200" s="58">
        <v>0.18181818181818182</v>
      </c>
      <c r="AW200" s="58">
        <v>0.22222222222222221</v>
      </c>
      <c r="AX200" s="58">
        <v>0.41414141414141414</v>
      </c>
      <c r="AY200" s="58">
        <v>0.41919191919191917</v>
      </c>
      <c r="AZ200" s="58">
        <v>0.30303030303030304</v>
      </c>
      <c r="BA200" s="58">
        <v>0.21212121212121213</v>
      </c>
      <c r="BB200" s="58">
        <v>0.1111111111111111</v>
      </c>
      <c r="BC200" s="58">
        <v>0.45454545454545453</v>
      </c>
      <c r="BD200" s="58">
        <v>0.33333333333333331</v>
      </c>
      <c r="BE200" s="58">
        <v>0.42424242424242425</v>
      </c>
      <c r="BF200" s="58">
        <v>0.48484848484848486</v>
      </c>
      <c r="BG200" s="58">
        <v>4.0404040404040407E-2</v>
      </c>
      <c r="BH200" s="58">
        <v>0.69696969696969702</v>
      </c>
      <c r="BI200" s="58">
        <v>0.24242424242424243</v>
      </c>
      <c r="BJ200" s="58">
        <v>9.0909090909090912E-2</v>
      </c>
      <c r="BK200" s="58">
        <v>7.0707070707070704E-2</v>
      </c>
      <c r="BL200" s="58">
        <v>3.0303030303030304E-2</v>
      </c>
      <c r="BM200" s="58">
        <v>0.21212121212121213</v>
      </c>
      <c r="BN200" s="58">
        <v>0.23232323232323232</v>
      </c>
      <c r="BO200" s="58">
        <v>0.25252525252525254</v>
      </c>
      <c r="BP200" s="58">
        <v>0.30303030303030304</v>
      </c>
      <c r="BQ200" s="58">
        <v>0.19191919191919191</v>
      </c>
      <c r="BR200" s="58">
        <v>0.66666666666666663</v>
      </c>
      <c r="BS200" s="58">
        <v>5.0505050505050504E-2</v>
      </c>
      <c r="BT200" s="58">
        <v>0.14141414141414141</v>
      </c>
      <c r="BU200" s="58">
        <v>5.0505050505050504E-2</v>
      </c>
      <c r="BV200" s="58">
        <v>0.17171717171717171</v>
      </c>
      <c r="BW200" s="58">
        <v>4.5454545454545456E-2</v>
      </c>
      <c r="BX200" s="58">
        <v>0.13131313131313133</v>
      </c>
      <c r="BY200" s="58">
        <v>1.0297442586766545</v>
      </c>
      <c r="BZ200" s="58">
        <v>0.36651914291880922</v>
      </c>
      <c r="CA200" s="2">
        <v>22</v>
      </c>
      <c r="CB200" s="2" t="s">
        <v>129</v>
      </c>
      <c r="CC200" s="2">
        <f t="shared" si="71"/>
        <v>1.0869565217391306</v>
      </c>
      <c r="CD200" s="2">
        <f t="shared" si="72"/>
        <v>1.3157894736842106</v>
      </c>
      <c r="CE200" s="2">
        <f t="shared" si="73"/>
        <v>1.3636363636363638</v>
      </c>
      <c r="CF200" s="2">
        <f t="shared" si="74"/>
        <v>0.875</v>
      </c>
      <c r="CG200" s="2">
        <f t="shared" si="75"/>
        <v>0.82828282828282829</v>
      </c>
      <c r="CH200" s="2">
        <f t="shared" si="76"/>
        <v>0.96969696969696972</v>
      </c>
    </row>
    <row r="201" spans="1:86" x14ac:dyDescent="0.25">
      <c r="A201" s="41" t="s">
        <v>128</v>
      </c>
      <c r="B201" s="41"/>
      <c r="C201" s="42" t="s">
        <v>125</v>
      </c>
      <c r="D201" s="51">
        <v>23</v>
      </c>
      <c r="E201" s="52">
        <v>96</v>
      </c>
      <c r="F201" s="52">
        <v>98</v>
      </c>
      <c r="G201" s="52">
        <v>9</v>
      </c>
      <c r="H201" s="52">
        <v>15</v>
      </c>
      <c r="I201" s="52">
        <v>17</v>
      </c>
      <c r="J201" s="52">
        <v>19</v>
      </c>
      <c r="K201" s="52">
        <v>24</v>
      </c>
      <c r="L201" s="52">
        <v>36</v>
      </c>
      <c r="M201" s="52">
        <v>38</v>
      </c>
      <c r="N201" s="52">
        <v>35</v>
      </c>
      <c r="O201" s="52">
        <v>22</v>
      </c>
      <c r="P201" s="52">
        <v>13</v>
      </c>
      <c r="Q201" s="52">
        <v>41</v>
      </c>
      <c r="R201" s="52">
        <v>36</v>
      </c>
      <c r="S201" s="52">
        <v>38</v>
      </c>
      <c r="T201" s="52">
        <v>46</v>
      </c>
      <c r="U201" s="52">
        <v>5</v>
      </c>
      <c r="V201" s="52">
        <v>72</v>
      </c>
      <c r="W201" s="52">
        <v>17</v>
      </c>
      <c r="X201" s="52">
        <v>9</v>
      </c>
      <c r="Y201" s="53">
        <v>6</v>
      </c>
      <c r="Z201" s="53">
        <v>3</v>
      </c>
      <c r="AA201" s="53">
        <v>23</v>
      </c>
      <c r="AB201" s="53">
        <v>22</v>
      </c>
      <c r="AC201" s="53">
        <v>24</v>
      </c>
      <c r="AD201" s="53">
        <v>33</v>
      </c>
      <c r="AE201" s="53">
        <v>19</v>
      </c>
      <c r="AF201" s="54">
        <v>64</v>
      </c>
      <c r="AG201" s="54">
        <v>5</v>
      </c>
      <c r="AH201" s="54">
        <v>8</v>
      </c>
      <c r="AI201" s="54">
        <v>4</v>
      </c>
      <c r="AJ201" s="54">
        <v>14</v>
      </c>
      <c r="AK201" s="54">
        <v>4</v>
      </c>
      <c r="AL201" s="54">
        <v>12</v>
      </c>
      <c r="AM201" s="55">
        <v>57</v>
      </c>
      <c r="AN201" s="55">
        <v>14</v>
      </c>
      <c r="AO201" s="78">
        <f>RADIANS(57)</f>
        <v>0.99483767363676789</v>
      </c>
      <c r="AP201" s="79">
        <f>RADIANS(14)</f>
        <v>0.24434609527920614</v>
      </c>
      <c r="AQ201" s="2"/>
      <c r="AR201" s="58">
        <v>1.0208333333333333</v>
      </c>
      <c r="AS201" s="58">
        <v>9.375E-2</v>
      </c>
      <c r="AT201" s="58">
        <v>0.15625</v>
      </c>
      <c r="AU201" s="58">
        <v>0.17708333333333334</v>
      </c>
      <c r="AV201" s="58">
        <v>0.19791666666666666</v>
      </c>
      <c r="AW201" s="58">
        <v>0.25</v>
      </c>
      <c r="AX201" s="58">
        <v>0.375</v>
      </c>
      <c r="AY201" s="58">
        <v>0.39583333333333331</v>
      </c>
      <c r="AZ201" s="58">
        <v>0.36458333333333331</v>
      </c>
      <c r="BA201" s="58">
        <v>0.22916666666666666</v>
      </c>
      <c r="BB201" s="58">
        <v>0.13541666666666666</v>
      </c>
      <c r="BC201" s="58">
        <v>0.42708333333333331</v>
      </c>
      <c r="BD201" s="58">
        <v>0.375</v>
      </c>
      <c r="BE201" s="58">
        <v>0.39583333333333331</v>
      </c>
      <c r="BF201" s="58">
        <v>0.47916666666666669</v>
      </c>
      <c r="BG201" s="58">
        <v>5.2083333333333336E-2</v>
      </c>
      <c r="BH201" s="58">
        <v>0.75</v>
      </c>
      <c r="BI201" s="58">
        <v>0.17708333333333334</v>
      </c>
      <c r="BJ201" s="58">
        <v>9.375E-2</v>
      </c>
      <c r="BK201" s="58">
        <v>6.25E-2</v>
      </c>
      <c r="BL201" s="58">
        <v>3.125E-2</v>
      </c>
      <c r="BM201" s="58">
        <v>0.23958333333333334</v>
      </c>
      <c r="BN201" s="58">
        <v>0.22916666666666666</v>
      </c>
      <c r="BO201" s="58">
        <v>0.25</v>
      </c>
      <c r="BP201" s="58">
        <v>0.34375</v>
      </c>
      <c r="BQ201" s="58">
        <v>0.19791666666666666</v>
      </c>
      <c r="BR201" s="58">
        <v>0.66666666666666663</v>
      </c>
      <c r="BS201" s="58">
        <v>5.2083333333333336E-2</v>
      </c>
      <c r="BT201" s="58">
        <v>8.3333333333333329E-2</v>
      </c>
      <c r="BU201" s="58">
        <v>4.1666666666666664E-2</v>
      </c>
      <c r="BV201" s="58">
        <v>0.14583333333333334</v>
      </c>
      <c r="BW201" s="58">
        <v>4.1666666666666664E-2</v>
      </c>
      <c r="BX201" s="58">
        <v>0.125</v>
      </c>
      <c r="BY201" s="58">
        <v>0.99483767363676789</v>
      </c>
      <c r="BZ201" s="58">
        <v>0.24434609527920614</v>
      </c>
      <c r="CA201" s="2">
        <v>23</v>
      </c>
      <c r="CB201" s="2" t="s">
        <v>129</v>
      </c>
      <c r="CC201" s="2">
        <f t="shared" si="71"/>
        <v>1.0909090909090911</v>
      </c>
      <c r="CD201" s="2">
        <f t="shared" si="72"/>
        <v>1.2631578947368423</v>
      </c>
      <c r="CE201" s="2">
        <f t="shared" si="73"/>
        <v>1.1388888888888888</v>
      </c>
      <c r="CF201" s="2">
        <f t="shared" si="74"/>
        <v>0.82608695652173902</v>
      </c>
      <c r="CG201" s="2">
        <f t="shared" si="75"/>
        <v>0.75</v>
      </c>
      <c r="CH201" s="2">
        <f t="shared" si="76"/>
        <v>0.95833333333333337</v>
      </c>
    </row>
    <row r="202" spans="1:86" x14ac:dyDescent="0.25">
      <c r="A202" s="41" t="s">
        <v>128</v>
      </c>
      <c r="B202" s="41"/>
      <c r="C202" s="42" t="s">
        <v>125</v>
      </c>
      <c r="D202" s="51">
        <v>24</v>
      </c>
      <c r="E202" s="52">
        <v>96</v>
      </c>
      <c r="F202" s="52">
        <v>98</v>
      </c>
      <c r="G202" s="52">
        <v>12</v>
      </c>
      <c r="H202" s="52">
        <v>15.5</v>
      </c>
      <c r="I202" s="52">
        <v>16</v>
      </c>
      <c r="J202" s="52">
        <v>23</v>
      </c>
      <c r="K202" s="52">
        <v>28</v>
      </c>
      <c r="L202" s="52">
        <v>41</v>
      </c>
      <c r="M202" s="52">
        <v>42</v>
      </c>
      <c r="N202" s="52">
        <v>33</v>
      </c>
      <c r="O202" s="52">
        <v>25</v>
      </c>
      <c r="P202" s="52">
        <v>12</v>
      </c>
      <c r="Q202" s="52">
        <v>44</v>
      </c>
      <c r="R202" s="52">
        <v>34</v>
      </c>
      <c r="S202" s="52">
        <v>41</v>
      </c>
      <c r="T202" s="52">
        <v>51</v>
      </c>
      <c r="U202" s="52">
        <v>6</v>
      </c>
      <c r="V202" s="52">
        <v>61</v>
      </c>
      <c r="W202" s="52">
        <v>20</v>
      </c>
      <c r="X202" s="52">
        <v>8</v>
      </c>
      <c r="Y202" s="53">
        <v>7</v>
      </c>
      <c r="Z202" s="53">
        <v>4</v>
      </c>
      <c r="AA202" s="53">
        <v>20</v>
      </c>
      <c r="AB202" s="53">
        <v>39</v>
      </c>
      <c r="AC202" s="53">
        <v>31</v>
      </c>
      <c r="AD202" s="53">
        <v>36</v>
      </c>
      <c r="AE202" s="53">
        <v>15</v>
      </c>
      <c r="AF202" s="54">
        <v>66</v>
      </c>
      <c r="AG202" s="54">
        <v>5</v>
      </c>
      <c r="AH202" s="54">
        <v>18</v>
      </c>
      <c r="AI202" s="54">
        <v>5</v>
      </c>
      <c r="AJ202" s="54">
        <v>23</v>
      </c>
      <c r="AK202" s="54">
        <v>4</v>
      </c>
      <c r="AL202" s="54">
        <v>21</v>
      </c>
      <c r="AM202" s="55">
        <v>65</v>
      </c>
      <c r="AN202" s="55">
        <v>22</v>
      </c>
      <c r="AO202" s="2">
        <f>RADIANS(65)</f>
        <v>1.1344640137963142</v>
      </c>
      <c r="AP202" s="79">
        <f>RADIANS(22)</f>
        <v>0.38397243543875248</v>
      </c>
      <c r="AQ202" s="2"/>
      <c r="AR202" s="58">
        <v>1.0208333333333333</v>
      </c>
      <c r="AS202" s="58">
        <v>0.125</v>
      </c>
      <c r="AT202" s="58">
        <v>0.16145833333333334</v>
      </c>
      <c r="AU202" s="58">
        <v>0.16666666666666666</v>
      </c>
      <c r="AV202" s="58">
        <v>0.23958333333333334</v>
      </c>
      <c r="AW202" s="58">
        <v>0.29166666666666669</v>
      </c>
      <c r="AX202" s="58">
        <v>0.42708333333333331</v>
      </c>
      <c r="AY202" s="58">
        <v>0.4375</v>
      </c>
      <c r="AZ202" s="58">
        <v>0.34375</v>
      </c>
      <c r="BA202" s="58">
        <v>0.26041666666666669</v>
      </c>
      <c r="BB202" s="58">
        <v>0.125</v>
      </c>
      <c r="BC202" s="58">
        <v>0.45833333333333331</v>
      </c>
      <c r="BD202" s="58">
        <v>0.35416666666666669</v>
      </c>
      <c r="BE202" s="58">
        <v>0.42708333333333331</v>
      </c>
      <c r="BF202" s="58">
        <v>0.53125</v>
      </c>
      <c r="BG202" s="58">
        <v>6.25E-2</v>
      </c>
      <c r="BH202" s="58">
        <v>0.63541666666666663</v>
      </c>
      <c r="BI202" s="58">
        <v>0.20833333333333334</v>
      </c>
      <c r="BJ202" s="58">
        <v>8.3333333333333329E-2</v>
      </c>
      <c r="BK202" s="58">
        <v>7.2916666666666671E-2</v>
      </c>
      <c r="BL202" s="58">
        <v>4.1666666666666664E-2</v>
      </c>
      <c r="BM202" s="58">
        <v>0.20833333333333334</v>
      </c>
      <c r="BN202" s="58">
        <v>0.40625</v>
      </c>
      <c r="BO202" s="58">
        <v>0.32291666666666669</v>
      </c>
      <c r="BP202" s="58">
        <v>0.375</v>
      </c>
      <c r="BQ202" s="58">
        <v>0.15625</v>
      </c>
      <c r="BR202" s="58">
        <v>0.6875</v>
      </c>
      <c r="BS202" s="58">
        <v>5.2083333333333336E-2</v>
      </c>
      <c r="BT202" s="58">
        <v>0.1875</v>
      </c>
      <c r="BU202" s="58">
        <v>5.2083333333333336E-2</v>
      </c>
      <c r="BV202" s="58">
        <v>0.23958333333333334</v>
      </c>
      <c r="BW202" s="58">
        <v>4.1666666666666664E-2</v>
      </c>
      <c r="BX202" s="58">
        <v>0.21875</v>
      </c>
      <c r="BY202" s="58">
        <v>1.1344640137963142</v>
      </c>
      <c r="BZ202" s="58">
        <v>0.38397243543875248</v>
      </c>
      <c r="CA202" s="2">
        <v>24</v>
      </c>
      <c r="CB202" s="2" t="s">
        <v>129</v>
      </c>
      <c r="CC202" s="2">
        <f t="shared" si="71"/>
        <v>0.79487179487179493</v>
      </c>
      <c r="CD202" s="2">
        <f t="shared" si="72"/>
        <v>2.0666666666666669</v>
      </c>
      <c r="CE202" s="2">
        <f t="shared" si="73"/>
        <v>1.2941176470588234</v>
      </c>
      <c r="CF202" s="2">
        <f t="shared" si="74"/>
        <v>0.8039215686274509</v>
      </c>
      <c r="CG202" s="2">
        <f t="shared" si="75"/>
        <v>0.85416666666666663</v>
      </c>
      <c r="CH202" s="2">
        <f t="shared" si="76"/>
        <v>1.0625</v>
      </c>
    </row>
    <row r="203" spans="1:86" s="67" customFormat="1" ht="15.75" thickBot="1" x14ac:dyDescent="0.3">
      <c r="A203" s="41" t="s">
        <v>128</v>
      </c>
      <c r="B203" s="41"/>
      <c r="C203" s="42" t="s">
        <v>125</v>
      </c>
      <c r="D203" s="59">
        <v>25</v>
      </c>
      <c r="E203" s="60">
        <v>94</v>
      </c>
      <c r="F203" s="60">
        <v>95</v>
      </c>
      <c r="G203" s="60">
        <v>11</v>
      </c>
      <c r="H203" s="60">
        <v>15</v>
      </c>
      <c r="I203" s="60">
        <v>16</v>
      </c>
      <c r="J203" s="60">
        <v>20</v>
      </c>
      <c r="K203" s="60">
        <v>26</v>
      </c>
      <c r="L203" s="60">
        <v>37</v>
      </c>
      <c r="M203" s="60">
        <v>42</v>
      </c>
      <c r="N203" s="60">
        <v>27</v>
      </c>
      <c r="O203" s="60">
        <v>23</v>
      </c>
      <c r="P203" s="60">
        <v>9</v>
      </c>
      <c r="Q203" s="60">
        <v>37</v>
      </c>
      <c r="R203" s="60">
        <v>27</v>
      </c>
      <c r="S203" s="60">
        <v>38</v>
      </c>
      <c r="T203" s="60">
        <v>46</v>
      </c>
      <c r="U203" s="60">
        <v>7</v>
      </c>
      <c r="V203" s="60">
        <v>62</v>
      </c>
      <c r="W203" s="60">
        <v>18</v>
      </c>
      <c r="X203" s="60">
        <v>4</v>
      </c>
      <c r="Y203" s="61">
        <v>7</v>
      </c>
      <c r="Z203" s="61">
        <v>3</v>
      </c>
      <c r="AA203" s="61">
        <v>20</v>
      </c>
      <c r="AB203" s="61">
        <v>28</v>
      </c>
      <c r="AC203" s="61">
        <v>26</v>
      </c>
      <c r="AD203" s="61">
        <v>35</v>
      </c>
      <c r="AE203" s="61">
        <v>16</v>
      </c>
      <c r="AF203" s="62">
        <v>62</v>
      </c>
      <c r="AG203" s="62">
        <v>4</v>
      </c>
      <c r="AH203" s="62">
        <v>14</v>
      </c>
      <c r="AI203" s="62">
        <v>4</v>
      </c>
      <c r="AJ203" s="62">
        <v>17</v>
      </c>
      <c r="AK203" s="62">
        <v>4</v>
      </c>
      <c r="AL203" s="62">
        <v>13</v>
      </c>
      <c r="AM203" s="63">
        <v>67</v>
      </c>
      <c r="AN203" s="63">
        <v>28</v>
      </c>
      <c r="AO203" s="76">
        <f>RADIANS(67)</f>
        <v>1.1693705988362009</v>
      </c>
      <c r="AP203" s="79">
        <f>RADIANS(28)</f>
        <v>0.48869219055841229</v>
      </c>
      <c r="AQ203" s="9"/>
      <c r="AR203" s="58">
        <v>1.0106382978723405</v>
      </c>
      <c r="AS203" s="58">
        <v>0.11702127659574468</v>
      </c>
      <c r="AT203" s="58">
        <v>0.15957446808510639</v>
      </c>
      <c r="AU203" s="58">
        <v>0.1702127659574468</v>
      </c>
      <c r="AV203" s="58">
        <v>0.21276595744680851</v>
      </c>
      <c r="AW203" s="58">
        <v>0.27659574468085107</v>
      </c>
      <c r="AX203" s="58">
        <v>0.39361702127659576</v>
      </c>
      <c r="AY203" s="58">
        <v>0.44680851063829785</v>
      </c>
      <c r="AZ203" s="58">
        <v>0.28723404255319152</v>
      </c>
      <c r="BA203" s="58">
        <v>0.24468085106382978</v>
      </c>
      <c r="BB203" s="58">
        <v>9.5744680851063829E-2</v>
      </c>
      <c r="BC203" s="58">
        <v>0.39361702127659576</v>
      </c>
      <c r="BD203" s="58">
        <v>0.28723404255319152</v>
      </c>
      <c r="BE203" s="58">
        <v>0.40425531914893614</v>
      </c>
      <c r="BF203" s="58">
        <v>0.48936170212765956</v>
      </c>
      <c r="BG203" s="58">
        <v>7.4468085106382975E-2</v>
      </c>
      <c r="BH203" s="58">
        <v>0.65957446808510634</v>
      </c>
      <c r="BI203" s="58">
        <v>0.19148936170212766</v>
      </c>
      <c r="BJ203" s="58">
        <v>4.2553191489361701E-2</v>
      </c>
      <c r="BK203" s="58">
        <v>7.4468085106382975E-2</v>
      </c>
      <c r="BL203" s="58">
        <v>3.1914893617021274E-2</v>
      </c>
      <c r="BM203" s="58">
        <v>0.21276595744680851</v>
      </c>
      <c r="BN203" s="58">
        <v>0.2978723404255319</v>
      </c>
      <c r="BO203" s="58">
        <v>0.27659574468085107</v>
      </c>
      <c r="BP203" s="58">
        <v>0.37234042553191488</v>
      </c>
      <c r="BQ203" s="58">
        <v>0.1702127659574468</v>
      </c>
      <c r="BR203" s="58">
        <v>0.65957446808510634</v>
      </c>
      <c r="BS203" s="58">
        <v>4.2553191489361701E-2</v>
      </c>
      <c r="BT203" s="58">
        <v>0.14893617021276595</v>
      </c>
      <c r="BU203" s="58">
        <v>4.2553191489361701E-2</v>
      </c>
      <c r="BV203" s="58">
        <v>0.18085106382978725</v>
      </c>
      <c r="BW203" s="58">
        <v>4.2553191489361701E-2</v>
      </c>
      <c r="BX203" s="58">
        <v>0.13829787234042554</v>
      </c>
      <c r="BY203" s="66">
        <v>1.1693705988362009</v>
      </c>
      <c r="BZ203" s="66">
        <v>0.48869219055841229</v>
      </c>
      <c r="CA203" s="2">
        <v>25</v>
      </c>
      <c r="CB203" s="2" t="s">
        <v>129</v>
      </c>
      <c r="CC203" s="2">
        <f t="shared" si="71"/>
        <v>0.9285714285714286</v>
      </c>
      <c r="CD203" s="2">
        <f t="shared" si="72"/>
        <v>1.625</v>
      </c>
      <c r="CE203" s="2">
        <f t="shared" si="73"/>
        <v>1.3703703703703702</v>
      </c>
      <c r="CF203" s="2">
        <f t="shared" si="74"/>
        <v>0.82608695652173914</v>
      </c>
      <c r="CG203" s="2">
        <f t="shared" si="75"/>
        <v>0.78723404255319152</v>
      </c>
      <c r="CH203" s="2">
        <f t="shared" si="76"/>
        <v>0.97872340425531912</v>
      </c>
    </row>
    <row r="204" spans="1:86" x14ac:dyDescent="0.25">
      <c r="C204" s="28"/>
    </row>
    <row r="205" spans="1:86" x14ac:dyDescent="0.25">
      <c r="C205" s="28"/>
    </row>
    <row r="206" spans="1:86" x14ac:dyDescent="0.25">
      <c r="C206" s="28"/>
    </row>
    <row r="207" spans="1:86" x14ac:dyDescent="0.25">
      <c r="C207" s="28"/>
    </row>
    <row r="208" spans="1:86" x14ac:dyDescent="0.25">
      <c r="C208" s="28"/>
    </row>
    <row r="209" spans="3:3" x14ac:dyDescent="0.25">
      <c r="C209" s="28"/>
    </row>
    <row r="210" spans="3:3" x14ac:dyDescent="0.25">
      <c r="C210" s="28"/>
    </row>
    <row r="211" spans="3:3" x14ac:dyDescent="0.25">
      <c r="C211" s="28"/>
    </row>
    <row r="212" spans="3:3" x14ac:dyDescent="0.25">
      <c r="C212" s="28"/>
    </row>
    <row r="213" spans="3:3" x14ac:dyDescent="0.25">
      <c r="C213" s="28"/>
    </row>
    <row r="214" spans="3:3" x14ac:dyDescent="0.25">
      <c r="C214" s="28"/>
    </row>
    <row r="215" spans="3:3" x14ac:dyDescent="0.25">
      <c r="C215" s="28"/>
    </row>
    <row r="216" spans="3:3" x14ac:dyDescent="0.25">
      <c r="C216" s="28"/>
    </row>
    <row r="217" spans="3:3" x14ac:dyDescent="0.25">
      <c r="C217" s="28"/>
    </row>
    <row r="218" spans="3:3" x14ac:dyDescent="0.25">
      <c r="C218" s="28"/>
    </row>
    <row r="219" spans="3:3" x14ac:dyDescent="0.25">
      <c r="C219" s="28"/>
    </row>
    <row r="220" spans="3:3" x14ac:dyDescent="0.25">
      <c r="C220" s="28"/>
    </row>
    <row r="221" spans="3:3" x14ac:dyDescent="0.25">
      <c r="C221" s="28"/>
    </row>
    <row r="222" spans="3:3" x14ac:dyDescent="0.25">
      <c r="C222" s="28"/>
    </row>
    <row r="223" spans="3:3" x14ac:dyDescent="0.25">
      <c r="C223" s="28"/>
    </row>
    <row r="224" spans="3:3" x14ac:dyDescent="0.25">
      <c r="C224" s="28"/>
    </row>
    <row r="225" spans="3:3" x14ac:dyDescent="0.25">
      <c r="C225" s="28"/>
    </row>
    <row r="226" spans="3:3" x14ac:dyDescent="0.25">
      <c r="C226" s="28"/>
    </row>
    <row r="227" spans="3:3" x14ac:dyDescent="0.25">
      <c r="C227" s="28"/>
    </row>
    <row r="228" spans="3:3" x14ac:dyDescent="0.25">
      <c r="C228" s="28"/>
    </row>
    <row r="229" spans="3:3" x14ac:dyDescent="0.25">
      <c r="C229" s="28"/>
    </row>
    <row r="230" spans="3:3" x14ac:dyDescent="0.25">
      <c r="C230" s="28"/>
    </row>
    <row r="231" spans="3:3" x14ac:dyDescent="0.25">
      <c r="C231" s="28"/>
    </row>
    <row r="232" spans="3:3" x14ac:dyDescent="0.25">
      <c r="C232" s="28"/>
    </row>
    <row r="233" spans="3:3" x14ac:dyDescent="0.25">
      <c r="C233" s="28"/>
    </row>
  </sheetData>
  <mergeCells count="1">
    <mergeCell ref="AO3:AP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51"/>
  <sheetViews>
    <sheetView tabSelected="1" workbookViewId="0">
      <pane ySplit="1" topLeftCell="A2" activePane="bottomLeft" state="frozen"/>
      <selection pane="bottomLeft" activeCell="P2" sqref="P2"/>
    </sheetView>
  </sheetViews>
  <sheetFormatPr defaultRowHeight="15" x14ac:dyDescent="0.25"/>
  <cols>
    <col min="1" max="2" width="12.5703125" style="80" customWidth="1"/>
    <col min="3" max="3" width="12.28515625" customWidth="1"/>
  </cols>
  <sheetData>
    <row r="1" spans="1:55" ht="15.75" thickBot="1" x14ac:dyDescent="0.3">
      <c r="A1" s="80" t="s">
        <v>148</v>
      </c>
      <c r="C1" s="80" t="s">
        <v>47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135</v>
      </c>
      <c r="J1" t="s">
        <v>136</v>
      </c>
      <c r="K1" t="s">
        <v>146</v>
      </c>
      <c r="L1" t="s">
        <v>149</v>
      </c>
      <c r="M1">
        <v>2</v>
      </c>
      <c r="N1">
        <v>3</v>
      </c>
      <c r="O1" t="s">
        <v>158</v>
      </c>
      <c r="P1" s="92" t="s">
        <v>162</v>
      </c>
      <c r="Q1">
        <v>5</v>
      </c>
      <c r="R1" t="s">
        <v>159</v>
      </c>
      <c r="S1" s="93" t="s">
        <v>163</v>
      </c>
      <c r="T1">
        <v>7</v>
      </c>
      <c r="U1" t="s">
        <v>160</v>
      </c>
      <c r="V1" s="93" t="s">
        <v>164</v>
      </c>
      <c r="W1">
        <v>9</v>
      </c>
      <c r="X1" t="s">
        <v>161</v>
      </c>
      <c r="Y1" s="93" t="s">
        <v>165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 t="s">
        <v>166</v>
      </c>
      <c r="AO1" s="93" t="s">
        <v>167</v>
      </c>
      <c r="AP1">
        <v>26</v>
      </c>
      <c r="AQ1">
        <v>27</v>
      </c>
      <c r="AR1">
        <v>28</v>
      </c>
      <c r="AS1">
        <v>29</v>
      </c>
      <c r="AT1" t="s">
        <v>168</v>
      </c>
      <c r="AU1" s="93" t="s">
        <v>169</v>
      </c>
      <c r="AV1">
        <v>31</v>
      </c>
      <c r="AW1" t="s">
        <v>170</v>
      </c>
      <c r="AX1" s="93" t="s">
        <v>171</v>
      </c>
      <c r="AY1">
        <v>33</v>
      </c>
      <c r="AZ1" t="s">
        <v>172</v>
      </c>
      <c r="BA1" s="93" t="s">
        <v>173</v>
      </c>
      <c r="BB1">
        <v>35</v>
      </c>
      <c r="BC1">
        <v>36</v>
      </c>
    </row>
    <row r="2" spans="1:55" ht="15.75" x14ac:dyDescent="0.25">
      <c r="A2" s="81" t="s">
        <v>139</v>
      </c>
      <c r="B2" s="91" t="s">
        <v>153</v>
      </c>
      <c r="C2" t="s">
        <v>104</v>
      </c>
      <c r="D2" s="83" t="s">
        <v>144</v>
      </c>
      <c r="E2" s="84" t="s">
        <v>144</v>
      </c>
      <c r="F2" s="84" t="s">
        <v>145</v>
      </c>
      <c r="G2" s="84" t="s">
        <v>145</v>
      </c>
      <c r="H2" s="84" t="s">
        <v>145</v>
      </c>
      <c r="I2" s="84" t="s">
        <v>145</v>
      </c>
      <c r="J2" s="85" t="s">
        <v>144</v>
      </c>
      <c r="K2" s="86" t="s">
        <v>145</v>
      </c>
      <c r="L2" s="86" t="s">
        <v>145</v>
      </c>
      <c r="M2">
        <v>1.0315789470000001</v>
      </c>
      <c r="N2">
        <v>0.105263158</v>
      </c>
      <c r="O2">
        <v>0.178947368</v>
      </c>
      <c r="P2">
        <f>Q2-O2</f>
        <v>3.1578947999999996E-2</v>
      </c>
      <c r="Q2">
        <v>0.21052631599999999</v>
      </c>
      <c r="R2">
        <v>0.252631579</v>
      </c>
      <c r="S2">
        <f>T2-R2</f>
        <v>6.3157895000000019E-2</v>
      </c>
      <c r="T2">
        <v>0.31578947400000001</v>
      </c>
      <c r="U2">
        <v>0.42105263199999998</v>
      </c>
      <c r="V2">
        <f>W2-U2</f>
        <v>1.0526315000000008E-2</v>
      </c>
      <c r="W2">
        <v>0.43157894699999999</v>
      </c>
      <c r="X2">
        <v>0.31578947400000001</v>
      </c>
      <c r="Y2">
        <f>X2-Z2</f>
        <v>9.4736842000000016E-2</v>
      </c>
      <c r="Z2">
        <v>0.221052632</v>
      </c>
      <c r="AA2">
        <v>0.12631578900000001</v>
      </c>
      <c r="AB2">
        <v>0.42105263199999998</v>
      </c>
      <c r="AC2">
        <v>0.28421052600000002</v>
      </c>
      <c r="AD2">
        <v>0.43157894699999999</v>
      </c>
      <c r="AE2">
        <v>0.51578947399999997</v>
      </c>
      <c r="AF2">
        <v>6.3157895000000006E-2</v>
      </c>
      <c r="AG2">
        <v>0.71578947400000004</v>
      </c>
      <c r="AH2">
        <v>0.24210526299999999</v>
      </c>
      <c r="AI2">
        <v>9.4736842000000002E-2</v>
      </c>
      <c r="AJ2">
        <v>8.4210525999999994E-2</v>
      </c>
      <c r="AK2">
        <v>2.1052632000000002E-2</v>
      </c>
      <c r="AL2">
        <v>0.21052631599999999</v>
      </c>
      <c r="AM2">
        <v>0.28421052600000002</v>
      </c>
      <c r="AN2">
        <v>0.26315789499999998</v>
      </c>
      <c r="AO2">
        <f>AP2-AN2</f>
        <v>8.4210526000000008E-2</v>
      </c>
      <c r="AP2">
        <v>0.34736842099999998</v>
      </c>
      <c r="AQ2">
        <v>0.16842105299999999</v>
      </c>
      <c r="AR2">
        <v>0.589473684</v>
      </c>
      <c r="AS2">
        <v>6.3157895000000006E-2</v>
      </c>
      <c r="AT2">
        <v>8.4210525999999994E-2</v>
      </c>
      <c r="AU2">
        <f>AT2-AS2</f>
        <v>2.1052630999999988E-2</v>
      </c>
      <c r="AV2">
        <v>5.2631578999999998E-2</v>
      </c>
      <c r="AW2">
        <v>9.4736842000000002E-2</v>
      </c>
      <c r="AX2">
        <f>AW2-AV2</f>
        <v>4.2105263000000004E-2</v>
      </c>
      <c r="AY2">
        <v>4.2105262999999997E-2</v>
      </c>
      <c r="AZ2">
        <v>7.3684210999999999E-2</v>
      </c>
      <c r="BA2">
        <f>AZ2-AY2</f>
        <v>3.1578948000000003E-2</v>
      </c>
      <c r="BB2">
        <v>0.78539816299999998</v>
      </c>
      <c r="BC2">
        <v>0.226892803</v>
      </c>
    </row>
    <row r="3" spans="1:55" ht="15.75" x14ac:dyDescent="0.25">
      <c r="A3" s="81" t="s">
        <v>139</v>
      </c>
      <c r="B3" s="91" t="s">
        <v>153</v>
      </c>
      <c r="C3" t="s">
        <v>104</v>
      </c>
      <c r="D3" s="86" t="s">
        <v>144</v>
      </c>
      <c r="E3" s="86" t="s">
        <v>144</v>
      </c>
      <c r="F3" s="86" t="s">
        <v>145</v>
      </c>
      <c r="G3" s="86" t="s">
        <v>145</v>
      </c>
      <c r="H3" s="86" t="s">
        <v>145</v>
      </c>
      <c r="I3" s="86" t="s">
        <v>145</v>
      </c>
      <c r="J3" s="87" t="s">
        <v>144</v>
      </c>
      <c r="K3" s="86" t="s">
        <v>145</v>
      </c>
      <c r="L3" s="86" t="s">
        <v>145</v>
      </c>
      <c r="M3">
        <v>1.0091743120000001</v>
      </c>
      <c r="N3">
        <v>0.100917431</v>
      </c>
      <c r="O3">
        <v>0.17431192700000001</v>
      </c>
      <c r="P3">
        <f t="shared" ref="P3:P66" si="0">Q3-O3</f>
        <v>9.17431199999999E-3</v>
      </c>
      <c r="Q3">
        <v>0.183486239</v>
      </c>
      <c r="R3">
        <v>0.23853210999999999</v>
      </c>
      <c r="S3">
        <f t="shared" ref="S3:S66" si="1">T3-R3</f>
        <v>2.7522936000000026E-2</v>
      </c>
      <c r="T3">
        <v>0.26605504600000002</v>
      </c>
      <c r="U3">
        <v>0.385321101</v>
      </c>
      <c r="V3">
        <f t="shared" ref="V3:V66" si="2">W3-U3</f>
        <v>9.1743120000000178E-3</v>
      </c>
      <c r="W3">
        <v>0.39449541300000002</v>
      </c>
      <c r="X3">
        <v>0.256880734</v>
      </c>
      <c r="Y3">
        <f t="shared" ref="Y3:Y66" si="3">X3-Z3</f>
        <v>5.5045871999999996E-2</v>
      </c>
      <c r="Z3">
        <v>0.201834862</v>
      </c>
      <c r="AA3">
        <v>0.119266055</v>
      </c>
      <c r="AB3">
        <v>0.40366972499999998</v>
      </c>
      <c r="AC3">
        <v>0.34862385299999998</v>
      </c>
      <c r="AD3">
        <v>0.40366972499999998</v>
      </c>
      <c r="AE3">
        <v>0.53211009200000003</v>
      </c>
      <c r="AF3">
        <v>3.6697248000000002E-2</v>
      </c>
      <c r="AG3">
        <v>0.67889908300000001</v>
      </c>
      <c r="AH3">
        <v>0.22018348600000001</v>
      </c>
      <c r="AI3">
        <v>6.4220183E-2</v>
      </c>
      <c r="AJ3">
        <v>8.2568806999999994E-2</v>
      </c>
      <c r="AK3">
        <v>2.7522936000000001E-2</v>
      </c>
      <c r="AL3">
        <v>0.201834862</v>
      </c>
      <c r="AM3">
        <v>0.26605504600000002</v>
      </c>
      <c r="AN3">
        <v>0.229357798</v>
      </c>
      <c r="AO3">
        <f t="shared" ref="AO3:AO66" si="4">AP3-AN3</f>
        <v>0.100917431</v>
      </c>
      <c r="AP3">
        <v>0.330275229</v>
      </c>
      <c r="AQ3">
        <v>0.16513761499999999</v>
      </c>
      <c r="AR3">
        <v>0.770642202</v>
      </c>
      <c r="AS3">
        <v>5.5045872000000003E-2</v>
      </c>
      <c r="AT3">
        <v>9.1743118999999998E-2</v>
      </c>
      <c r="AU3">
        <f t="shared" ref="AU3:AU66" si="5">AT3-AS3</f>
        <v>3.6697246999999995E-2</v>
      </c>
      <c r="AV3">
        <v>4.5871559999999999E-2</v>
      </c>
      <c r="AW3">
        <v>9.1743118999999998E-2</v>
      </c>
      <c r="AX3">
        <f t="shared" ref="AX3:AX66" si="6">AW3-AV3</f>
        <v>4.5871558999999999E-2</v>
      </c>
      <c r="AY3">
        <v>4.5871559999999999E-2</v>
      </c>
      <c r="AZ3">
        <v>7.3394495000000004E-2</v>
      </c>
      <c r="BA3">
        <f t="shared" ref="BA3:BA66" si="7">AZ3-AY3</f>
        <v>2.7522935000000005E-2</v>
      </c>
      <c r="BB3">
        <v>0.73303828599999998</v>
      </c>
      <c r="BC3">
        <v>0.12217304800000001</v>
      </c>
    </row>
    <row r="4" spans="1:55" ht="15.75" x14ac:dyDescent="0.25">
      <c r="A4" s="81" t="s">
        <v>139</v>
      </c>
      <c r="B4" s="91" t="s">
        <v>153</v>
      </c>
      <c r="C4" t="s">
        <v>104</v>
      </c>
      <c r="D4" s="86" t="s">
        <v>144</v>
      </c>
      <c r="E4" s="86" t="s">
        <v>144</v>
      </c>
      <c r="F4" s="86" t="s">
        <v>145</v>
      </c>
      <c r="G4" s="86" t="s">
        <v>145</v>
      </c>
      <c r="H4" s="86" t="s">
        <v>145</v>
      </c>
      <c r="I4" s="86" t="s">
        <v>145</v>
      </c>
      <c r="J4" s="87" t="s">
        <v>144</v>
      </c>
      <c r="K4" s="86" t="s">
        <v>145</v>
      </c>
      <c r="L4" s="86" t="s">
        <v>145</v>
      </c>
      <c r="M4">
        <v>1.03</v>
      </c>
      <c r="N4">
        <v>0.13</v>
      </c>
      <c r="O4">
        <v>0.17</v>
      </c>
      <c r="P4">
        <f t="shared" si="0"/>
        <v>1.999999999999999E-2</v>
      </c>
      <c r="Q4">
        <v>0.19</v>
      </c>
      <c r="R4">
        <v>0.26</v>
      </c>
      <c r="S4">
        <f t="shared" si="1"/>
        <v>0.06</v>
      </c>
      <c r="T4">
        <v>0.32</v>
      </c>
      <c r="U4">
        <v>0.38</v>
      </c>
      <c r="V4">
        <f t="shared" si="2"/>
        <v>3.999999999999998E-2</v>
      </c>
      <c r="W4">
        <v>0.42</v>
      </c>
      <c r="X4">
        <v>0.25</v>
      </c>
      <c r="Y4">
        <f t="shared" si="3"/>
        <v>7.9999999999999988E-2</v>
      </c>
      <c r="Z4">
        <v>0.17</v>
      </c>
      <c r="AA4">
        <v>0.1</v>
      </c>
      <c r="AB4">
        <v>0.42</v>
      </c>
      <c r="AC4">
        <v>0.35</v>
      </c>
      <c r="AD4">
        <v>0.39</v>
      </c>
      <c r="AE4">
        <v>0.55000000000000004</v>
      </c>
      <c r="AF4">
        <v>7.0000000000000007E-2</v>
      </c>
      <c r="AG4">
        <v>0.73</v>
      </c>
      <c r="AH4">
        <v>0.22</v>
      </c>
      <c r="AI4">
        <v>0.09</v>
      </c>
      <c r="AJ4">
        <v>0.08</v>
      </c>
      <c r="AK4">
        <v>0.03</v>
      </c>
      <c r="AL4">
        <v>0.23</v>
      </c>
      <c r="AM4">
        <v>0.34</v>
      </c>
      <c r="AN4">
        <v>0.31</v>
      </c>
      <c r="AO4">
        <f t="shared" si="4"/>
        <v>7.0000000000000007E-2</v>
      </c>
      <c r="AP4">
        <v>0.38</v>
      </c>
      <c r="AQ4">
        <v>0.2</v>
      </c>
      <c r="AR4">
        <v>0.74</v>
      </c>
      <c r="AS4">
        <v>0.05</v>
      </c>
      <c r="AT4">
        <v>0.1</v>
      </c>
      <c r="AU4">
        <f t="shared" si="5"/>
        <v>0.05</v>
      </c>
      <c r="AV4">
        <v>0.05</v>
      </c>
      <c r="AW4">
        <v>0.12</v>
      </c>
      <c r="AX4">
        <f t="shared" si="6"/>
        <v>6.9999999999999993E-2</v>
      </c>
      <c r="AY4">
        <v>0.04</v>
      </c>
      <c r="AZ4">
        <v>0.1</v>
      </c>
      <c r="BA4">
        <f t="shared" si="7"/>
        <v>6.0000000000000005E-2</v>
      </c>
      <c r="BB4">
        <v>0.57595865300000004</v>
      </c>
      <c r="BC4">
        <v>0.34906585000000001</v>
      </c>
    </row>
    <row r="5" spans="1:55" ht="15.75" x14ac:dyDescent="0.25">
      <c r="A5" s="81" t="s">
        <v>139</v>
      </c>
      <c r="B5" s="91" t="s">
        <v>153</v>
      </c>
      <c r="C5" t="s">
        <v>104</v>
      </c>
      <c r="D5" s="86" t="s">
        <v>144</v>
      </c>
      <c r="E5" s="86" t="s">
        <v>144</v>
      </c>
      <c r="F5" s="86" t="s">
        <v>145</v>
      </c>
      <c r="G5" s="86" t="s">
        <v>145</v>
      </c>
      <c r="H5" s="86" t="s">
        <v>145</v>
      </c>
      <c r="I5" s="86" t="s">
        <v>145</v>
      </c>
      <c r="J5" s="87" t="s">
        <v>144</v>
      </c>
      <c r="K5" s="86" t="s">
        <v>145</v>
      </c>
      <c r="L5" s="86" t="s">
        <v>145</v>
      </c>
      <c r="M5">
        <v>1.018181818</v>
      </c>
      <c r="N5">
        <v>0.1</v>
      </c>
      <c r="O5">
        <v>0.16363636400000001</v>
      </c>
      <c r="P5">
        <f t="shared" si="0"/>
        <v>1.8181817999999988E-2</v>
      </c>
      <c r="Q5">
        <v>0.18181818199999999</v>
      </c>
      <c r="R5">
        <v>0.20909090899999999</v>
      </c>
      <c r="S5">
        <f t="shared" si="1"/>
        <v>5.454545500000002E-2</v>
      </c>
      <c r="T5">
        <v>0.26363636400000001</v>
      </c>
      <c r="U5">
        <v>0.345454545</v>
      </c>
      <c r="V5">
        <f t="shared" si="2"/>
        <v>2.7272728000000024E-2</v>
      </c>
      <c r="W5">
        <v>0.37272727300000003</v>
      </c>
      <c r="X5">
        <v>0.218181818</v>
      </c>
      <c r="Y5">
        <f t="shared" si="3"/>
        <v>9.0909090999999997E-2</v>
      </c>
      <c r="Z5">
        <v>0.127272727</v>
      </c>
      <c r="AA5">
        <v>0.1</v>
      </c>
      <c r="AB5">
        <v>0.33636363600000002</v>
      </c>
      <c r="AC5">
        <v>0.32727272699999999</v>
      </c>
      <c r="AD5">
        <v>0.35454545500000001</v>
      </c>
      <c r="AE5">
        <v>0.50909090899999998</v>
      </c>
      <c r="AF5">
        <v>5.4545455E-2</v>
      </c>
      <c r="AG5">
        <v>0.72727272700000001</v>
      </c>
      <c r="AH5">
        <v>0.245454545</v>
      </c>
      <c r="AI5">
        <v>9.0909090999999997E-2</v>
      </c>
      <c r="AJ5">
        <v>8.1818182000000003E-2</v>
      </c>
      <c r="AK5">
        <v>1.8181817999999999E-2</v>
      </c>
      <c r="AL5">
        <v>0.20909090899999999</v>
      </c>
      <c r="AM5">
        <v>0.22727272700000001</v>
      </c>
      <c r="AN5">
        <v>0.30909090900000002</v>
      </c>
      <c r="AO5">
        <f t="shared" si="4"/>
        <v>7.2727272999999981E-2</v>
      </c>
      <c r="AP5">
        <v>0.38181818200000001</v>
      </c>
      <c r="AQ5">
        <v>0.190909091</v>
      </c>
      <c r="AR5">
        <v>0.74545454499999997</v>
      </c>
      <c r="AS5">
        <v>5.4545455E-2</v>
      </c>
      <c r="AT5">
        <v>0.154545455</v>
      </c>
      <c r="AU5">
        <f t="shared" si="5"/>
        <v>0.1</v>
      </c>
      <c r="AV5">
        <v>4.5454544999999999E-2</v>
      </c>
      <c r="AW5">
        <v>0.17272727299999999</v>
      </c>
      <c r="AX5">
        <f t="shared" si="6"/>
        <v>0.127272728</v>
      </c>
      <c r="AY5">
        <v>4.5454544999999999E-2</v>
      </c>
      <c r="AZ5">
        <v>0.14545454499999999</v>
      </c>
      <c r="BA5">
        <f t="shared" si="7"/>
        <v>9.9999999999999992E-2</v>
      </c>
      <c r="BB5">
        <v>0.83775804099999995</v>
      </c>
      <c r="BC5">
        <v>0.331612558</v>
      </c>
    </row>
    <row r="6" spans="1:55" ht="15.75" x14ac:dyDescent="0.25">
      <c r="A6" s="81" t="s">
        <v>139</v>
      </c>
      <c r="B6" s="91" t="s">
        <v>153</v>
      </c>
      <c r="C6" t="s">
        <v>104</v>
      </c>
      <c r="D6" s="86" t="s">
        <v>144</v>
      </c>
      <c r="E6" s="86" t="s">
        <v>144</v>
      </c>
      <c r="F6" s="86" t="s">
        <v>145</v>
      </c>
      <c r="G6" s="86" t="s">
        <v>145</v>
      </c>
      <c r="H6" s="86" t="s">
        <v>145</v>
      </c>
      <c r="I6" s="86" t="s">
        <v>145</v>
      </c>
      <c r="J6" s="87" t="s">
        <v>144</v>
      </c>
      <c r="K6" s="86" t="s">
        <v>145</v>
      </c>
      <c r="L6" s="86" t="s">
        <v>145</v>
      </c>
      <c r="M6">
        <v>1.03030303</v>
      </c>
      <c r="N6">
        <v>0.111111111</v>
      </c>
      <c r="O6">
        <v>0.16161616200000001</v>
      </c>
      <c r="P6">
        <f t="shared" si="0"/>
        <v>2.0202019999999987E-2</v>
      </c>
      <c r="Q6">
        <v>0.18181818199999999</v>
      </c>
      <c r="R6">
        <v>0.20202020200000001</v>
      </c>
      <c r="S6">
        <f t="shared" si="1"/>
        <v>6.0606061000000017E-2</v>
      </c>
      <c r="T6">
        <v>0.26262626300000003</v>
      </c>
      <c r="U6">
        <v>0.34343434299999998</v>
      </c>
      <c r="V6">
        <f t="shared" si="2"/>
        <v>6.0606061000000044E-2</v>
      </c>
      <c r="W6">
        <v>0.40404040400000002</v>
      </c>
      <c r="X6">
        <v>0.303030303</v>
      </c>
      <c r="Y6">
        <f t="shared" si="3"/>
        <v>7.070707100000001E-2</v>
      </c>
      <c r="Z6">
        <v>0.23232323199999999</v>
      </c>
      <c r="AA6">
        <v>0.111111111</v>
      </c>
      <c r="AB6">
        <v>0.393939394</v>
      </c>
      <c r="AC6">
        <v>0.212121212</v>
      </c>
      <c r="AD6">
        <v>0.38383838399999998</v>
      </c>
      <c r="AE6">
        <v>0.42424242400000001</v>
      </c>
      <c r="AF6">
        <v>7.0707070999999996E-2</v>
      </c>
      <c r="AG6">
        <v>0.63636363600000001</v>
      </c>
      <c r="AH6">
        <v>0.20202020200000001</v>
      </c>
      <c r="AI6">
        <v>8.0808081000000004E-2</v>
      </c>
      <c r="AJ6">
        <v>8.0808081000000004E-2</v>
      </c>
      <c r="AK6">
        <v>2.0202020000000001E-2</v>
      </c>
      <c r="AL6">
        <v>0.212121212</v>
      </c>
      <c r="AM6">
        <v>0.24242424200000001</v>
      </c>
      <c r="AN6">
        <v>0.29292929299999998</v>
      </c>
      <c r="AO6">
        <f t="shared" si="4"/>
        <v>3.0303030000000009E-2</v>
      </c>
      <c r="AP6">
        <v>0.32323232299999999</v>
      </c>
      <c r="AQ6">
        <v>0.18181818199999999</v>
      </c>
      <c r="AR6">
        <v>0.606060606</v>
      </c>
      <c r="AS6">
        <v>6.0606061000000003E-2</v>
      </c>
      <c r="AT6">
        <v>0.12121212100000001</v>
      </c>
      <c r="AU6">
        <f t="shared" si="5"/>
        <v>6.0606060000000003E-2</v>
      </c>
      <c r="AV6">
        <v>5.0505051000000002E-2</v>
      </c>
      <c r="AW6">
        <v>0.14141414099999999</v>
      </c>
      <c r="AX6">
        <f t="shared" si="6"/>
        <v>9.0909089999999998E-2</v>
      </c>
      <c r="AY6">
        <v>5.0505051000000002E-2</v>
      </c>
      <c r="AZ6">
        <v>0.131313131</v>
      </c>
      <c r="BA6">
        <f t="shared" si="7"/>
        <v>8.0808080000000004E-2</v>
      </c>
      <c r="BB6">
        <v>0.73303828599999998</v>
      </c>
      <c r="BC6">
        <v>0.488692191</v>
      </c>
    </row>
    <row r="7" spans="1:55" ht="15.75" x14ac:dyDescent="0.25">
      <c r="A7" s="81" t="s">
        <v>139</v>
      </c>
      <c r="B7" s="91" t="s">
        <v>153</v>
      </c>
      <c r="C7" t="s">
        <v>104</v>
      </c>
      <c r="D7" s="86" t="s">
        <v>144</v>
      </c>
      <c r="E7" s="86" t="s">
        <v>144</v>
      </c>
      <c r="F7" s="86" t="s">
        <v>145</v>
      </c>
      <c r="G7" s="86" t="s">
        <v>145</v>
      </c>
      <c r="H7" s="86" t="s">
        <v>145</v>
      </c>
      <c r="I7" s="86" t="s">
        <v>145</v>
      </c>
      <c r="J7" s="87" t="s">
        <v>144</v>
      </c>
      <c r="K7" s="86" t="s">
        <v>145</v>
      </c>
      <c r="L7" s="86" t="s">
        <v>145</v>
      </c>
      <c r="M7">
        <v>1.0093457939999999</v>
      </c>
      <c r="N7">
        <v>0.10280373800000001</v>
      </c>
      <c r="O7">
        <v>0.17757009300000001</v>
      </c>
      <c r="P7">
        <f t="shared" si="0"/>
        <v>1.8691588999999981E-2</v>
      </c>
      <c r="Q7">
        <v>0.19626168199999999</v>
      </c>
      <c r="R7">
        <v>0.22429906499999999</v>
      </c>
      <c r="S7">
        <f t="shared" si="1"/>
        <v>4.6728972000000008E-2</v>
      </c>
      <c r="T7">
        <v>0.271028037</v>
      </c>
      <c r="U7">
        <v>0.36448598100000001</v>
      </c>
      <c r="V7">
        <f t="shared" si="2"/>
        <v>1.8691589000000008E-2</v>
      </c>
      <c r="W7">
        <v>0.38317757000000002</v>
      </c>
      <c r="X7">
        <v>0.299065421</v>
      </c>
      <c r="Y7">
        <f t="shared" si="3"/>
        <v>7.4766356000000006E-2</v>
      </c>
      <c r="Z7">
        <v>0.22429906499999999</v>
      </c>
      <c r="AA7">
        <v>0.112149533</v>
      </c>
      <c r="AB7">
        <v>0.41121495299999999</v>
      </c>
      <c r="AC7">
        <v>0.32710280400000002</v>
      </c>
      <c r="AD7">
        <v>0.39252336399999999</v>
      </c>
      <c r="AE7">
        <v>0.52336448599999996</v>
      </c>
      <c r="AF7">
        <v>4.2056074999999998E-2</v>
      </c>
      <c r="AG7">
        <v>0.73831775700000002</v>
      </c>
      <c r="AH7">
        <v>0.23364486000000001</v>
      </c>
      <c r="AI7">
        <v>8.4112149999999997E-2</v>
      </c>
      <c r="AJ7">
        <v>7.4766355000000007E-2</v>
      </c>
      <c r="AK7">
        <v>2.8037382999999999E-2</v>
      </c>
      <c r="AL7">
        <v>0.186915888</v>
      </c>
      <c r="AM7">
        <v>0.28037383199999999</v>
      </c>
      <c r="AN7">
        <v>0.30841121500000002</v>
      </c>
      <c r="AO7">
        <f t="shared" si="4"/>
        <v>6.5420560999999988E-2</v>
      </c>
      <c r="AP7">
        <v>0.373831776</v>
      </c>
      <c r="AQ7">
        <v>0.17757009300000001</v>
      </c>
      <c r="AR7">
        <v>0.68224299099999997</v>
      </c>
      <c r="AS7">
        <v>5.6074765999999998E-2</v>
      </c>
      <c r="AT7">
        <v>0.121495327</v>
      </c>
      <c r="AU7">
        <f t="shared" si="5"/>
        <v>6.5420561000000002E-2</v>
      </c>
      <c r="AV7">
        <v>4.6728972000000001E-2</v>
      </c>
      <c r="AW7">
        <v>0.14018691599999999</v>
      </c>
      <c r="AX7">
        <f t="shared" si="6"/>
        <v>9.3457943999999987E-2</v>
      </c>
      <c r="AY7">
        <v>4.6728972000000001E-2</v>
      </c>
      <c r="AZ7">
        <v>0.130841121</v>
      </c>
      <c r="BA7">
        <f t="shared" si="7"/>
        <v>8.4112148999999997E-2</v>
      </c>
      <c r="BB7">
        <v>0.76794487099999997</v>
      </c>
      <c r="BC7">
        <v>0.45378560600000001</v>
      </c>
    </row>
    <row r="8" spans="1:55" ht="15.75" x14ac:dyDescent="0.25">
      <c r="A8" s="81" t="s">
        <v>139</v>
      </c>
      <c r="B8" s="91" t="s">
        <v>153</v>
      </c>
      <c r="C8" t="s">
        <v>104</v>
      </c>
      <c r="D8" s="86" t="s">
        <v>144</v>
      </c>
      <c r="E8" s="86" t="s">
        <v>144</v>
      </c>
      <c r="F8" s="86" t="s">
        <v>145</v>
      </c>
      <c r="G8" s="86" t="s">
        <v>145</v>
      </c>
      <c r="H8" s="86" t="s">
        <v>145</v>
      </c>
      <c r="I8" s="86" t="s">
        <v>145</v>
      </c>
      <c r="J8" s="87" t="s">
        <v>144</v>
      </c>
      <c r="K8" s="86" t="s">
        <v>145</v>
      </c>
      <c r="L8" s="86" t="s">
        <v>145</v>
      </c>
      <c r="M8">
        <v>1.01980198</v>
      </c>
      <c r="N8">
        <v>0.12871287100000001</v>
      </c>
      <c r="O8">
        <v>0.178217822</v>
      </c>
      <c r="P8">
        <f t="shared" si="0"/>
        <v>9.9009899999999984E-3</v>
      </c>
      <c r="Q8">
        <v>0.188118812</v>
      </c>
      <c r="R8">
        <v>0.22772277199999999</v>
      </c>
      <c r="S8">
        <f t="shared" si="1"/>
        <v>4.9504950999999991E-2</v>
      </c>
      <c r="T8">
        <v>0.27722772299999998</v>
      </c>
      <c r="U8">
        <v>0.37623762399999999</v>
      </c>
      <c r="V8">
        <f t="shared" si="2"/>
        <v>2.9702969999999995E-2</v>
      </c>
      <c r="W8">
        <v>0.40594059399999999</v>
      </c>
      <c r="X8">
        <v>0.28712871299999998</v>
      </c>
      <c r="Y8">
        <f t="shared" si="3"/>
        <v>2.9702969999999995E-2</v>
      </c>
      <c r="Z8">
        <v>0.25742574299999998</v>
      </c>
      <c r="AA8">
        <v>9.9009900999999997E-2</v>
      </c>
      <c r="AB8">
        <v>0.37623762399999999</v>
      </c>
      <c r="AC8">
        <v>0.29702970299999998</v>
      </c>
      <c r="AD8">
        <v>0.39108910899999999</v>
      </c>
      <c r="AE8">
        <v>0.485148515</v>
      </c>
      <c r="AF8">
        <v>5.9405940999999997E-2</v>
      </c>
      <c r="AG8">
        <v>0.69306930700000002</v>
      </c>
      <c r="AH8">
        <v>0.21782178199999999</v>
      </c>
      <c r="AI8">
        <v>3.9603960000000001E-2</v>
      </c>
      <c r="AJ8">
        <v>8.9108910999999999E-2</v>
      </c>
      <c r="AK8">
        <v>1.980198E-2</v>
      </c>
      <c r="AL8">
        <v>0.24752475199999999</v>
      </c>
      <c r="AM8">
        <v>0.158415842</v>
      </c>
      <c r="AN8">
        <v>0.27722772299999998</v>
      </c>
      <c r="AO8">
        <f t="shared" si="4"/>
        <v>6.9306930000000044E-2</v>
      </c>
      <c r="AP8">
        <v>0.34653465300000003</v>
      </c>
      <c r="AQ8">
        <v>0.19801980199999999</v>
      </c>
      <c r="AR8">
        <v>0.66336633700000003</v>
      </c>
      <c r="AS8">
        <v>5.9405940999999997E-2</v>
      </c>
      <c r="AT8">
        <v>0.138613861</v>
      </c>
      <c r="AU8">
        <f t="shared" si="5"/>
        <v>7.9207920000000015E-2</v>
      </c>
      <c r="AV8">
        <v>4.9504949999999999E-2</v>
      </c>
      <c r="AW8">
        <v>0.178217822</v>
      </c>
      <c r="AX8">
        <f t="shared" si="6"/>
        <v>0.12871287200000001</v>
      </c>
      <c r="AY8">
        <v>4.9504949999999999E-2</v>
      </c>
      <c r="AZ8">
        <v>0.148514851</v>
      </c>
      <c r="BA8">
        <f t="shared" si="7"/>
        <v>9.9009901000000011E-2</v>
      </c>
      <c r="BB8">
        <v>0.76794487099999997</v>
      </c>
      <c r="BC8">
        <v>0.52359877600000004</v>
      </c>
    </row>
    <row r="9" spans="1:55" ht="15.75" x14ac:dyDescent="0.25">
      <c r="A9" s="81" t="s">
        <v>139</v>
      </c>
      <c r="B9" s="91" t="s">
        <v>153</v>
      </c>
      <c r="C9" t="s">
        <v>104</v>
      </c>
      <c r="D9" s="86" t="s">
        <v>144</v>
      </c>
      <c r="E9" s="86" t="s">
        <v>144</v>
      </c>
      <c r="F9" s="86" t="s">
        <v>145</v>
      </c>
      <c r="G9" s="86" t="s">
        <v>145</v>
      </c>
      <c r="H9" s="86" t="s">
        <v>145</v>
      </c>
      <c r="I9" s="86" t="s">
        <v>145</v>
      </c>
      <c r="J9" s="87" t="s">
        <v>144</v>
      </c>
      <c r="K9" s="86" t="s">
        <v>145</v>
      </c>
      <c r="L9" s="86" t="s">
        <v>145</v>
      </c>
      <c r="M9">
        <v>1.028846154</v>
      </c>
      <c r="N9">
        <v>0.10576923100000001</v>
      </c>
      <c r="O9">
        <v>0.15384615400000001</v>
      </c>
      <c r="P9">
        <f t="shared" si="0"/>
        <v>9.6153839999999768E-3</v>
      </c>
      <c r="Q9">
        <v>0.16346153799999999</v>
      </c>
      <c r="R9">
        <v>0.21153846200000001</v>
      </c>
      <c r="S9">
        <f t="shared" si="1"/>
        <v>3.846153799999999E-2</v>
      </c>
      <c r="T9">
        <v>0.25</v>
      </c>
      <c r="U9">
        <v>0.41346153800000002</v>
      </c>
      <c r="V9">
        <f t="shared" si="2"/>
        <v>2.8846153999999957E-2</v>
      </c>
      <c r="W9">
        <v>0.44230769199999997</v>
      </c>
      <c r="X9">
        <v>0.34615384599999999</v>
      </c>
      <c r="Y9">
        <f t="shared" si="3"/>
        <v>0.10576923099999999</v>
      </c>
      <c r="Z9">
        <v>0.240384615</v>
      </c>
      <c r="AA9">
        <v>0.125</v>
      </c>
      <c r="AB9">
        <v>0.43269230800000003</v>
      </c>
      <c r="AC9">
        <v>0.38461538499999998</v>
      </c>
      <c r="AD9">
        <v>0.41346153800000002</v>
      </c>
      <c r="AE9">
        <v>0.50961538500000003</v>
      </c>
      <c r="AF9">
        <v>4.8076923000000001E-2</v>
      </c>
      <c r="AG9">
        <v>0.67307692299999999</v>
      </c>
      <c r="AH9">
        <v>0.240384615</v>
      </c>
      <c r="AI9">
        <v>0.115384615</v>
      </c>
      <c r="AJ9">
        <v>8.6538461999999997E-2</v>
      </c>
      <c r="AK9">
        <v>2.8846153999999999E-2</v>
      </c>
      <c r="AL9">
        <v>0.182692308</v>
      </c>
      <c r="AM9">
        <v>0.26923076899999998</v>
      </c>
      <c r="AN9">
        <v>0.31730769199999997</v>
      </c>
      <c r="AO9">
        <f t="shared" si="4"/>
        <v>6.7307693000000002E-2</v>
      </c>
      <c r="AP9">
        <v>0.38461538499999998</v>
      </c>
      <c r="AQ9">
        <v>0.20192307700000001</v>
      </c>
      <c r="AR9">
        <v>0.61538461499999997</v>
      </c>
      <c r="AS9">
        <v>6.7307692000000002E-2</v>
      </c>
      <c r="AT9">
        <v>0.10576923100000001</v>
      </c>
      <c r="AU9">
        <f t="shared" si="5"/>
        <v>3.8461539000000003E-2</v>
      </c>
      <c r="AV9">
        <v>4.8076923000000001E-2</v>
      </c>
      <c r="AW9">
        <v>0.14423076900000001</v>
      </c>
      <c r="AX9">
        <f t="shared" si="6"/>
        <v>9.6153846000000015E-2</v>
      </c>
      <c r="AY9">
        <v>4.8076923000000001E-2</v>
      </c>
      <c r="AZ9">
        <v>0.125</v>
      </c>
      <c r="BA9">
        <f t="shared" si="7"/>
        <v>7.6923077000000006E-2</v>
      </c>
      <c r="BB9">
        <v>0.64577182300000002</v>
      </c>
      <c r="BC9">
        <v>0.488692191</v>
      </c>
    </row>
    <row r="10" spans="1:55" ht="16.5" thickBot="1" x14ac:dyDescent="0.3">
      <c r="A10" s="81" t="s">
        <v>139</v>
      </c>
      <c r="B10" s="91" t="s">
        <v>153</v>
      </c>
      <c r="C10" t="s">
        <v>104</v>
      </c>
      <c r="D10" s="88" t="s">
        <v>144</v>
      </c>
      <c r="E10" s="89" t="s">
        <v>144</v>
      </c>
      <c r="F10" s="89" t="s">
        <v>145</v>
      </c>
      <c r="G10" s="89" t="s">
        <v>145</v>
      </c>
      <c r="H10" s="89" t="s">
        <v>145</v>
      </c>
      <c r="I10" s="89" t="s">
        <v>145</v>
      </c>
      <c r="J10" s="90" t="s">
        <v>144</v>
      </c>
      <c r="K10" s="86" t="s">
        <v>145</v>
      </c>
      <c r="L10" s="86" t="s">
        <v>145</v>
      </c>
      <c r="M10">
        <v>1.019230769</v>
      </c>
      <c r="N10">
        <v>0.10576923100000001</v>
      </c>
      <c r="O10">
        <v>0.15384615400000001</v>
      </c>
      <c r="P10">
        <f t="shared" si="0"/>
        <v>1.9230768999999981E-2</v>
      </c>
      <c r="Q10">
        <v>0.17307692299999999</v>
      </c>
      <c r="R10">
        <v>0.22115384599999999</v>
      </c>
      <c r="S10">
        <f t="shared" si="1"/>
        <v>5.7692308000000025E-2</v>
      </c>
      <c r="T10">
        <v>0.27884615400000001</v>
      </c>
      <c r="U10">
        <v>0.39423076899999998</v>
      </c>
      <c r="V10">
        <f t="shared" si="2"/>
        <v>2.8846154000000013E-2</v>
      </c>
      <c r="W10">
        <v>0.42307692299999999</v>
      </c>
      <c r="X10">
        <v>0.26923076899999998</v>
      </c>
      <c r="Y10">
        <f t="shared" si="3"/>
        <v>3.846153799999999E-2</v>
      </c>
      <c r="Z10">
        <v>0.23076923099999999</v>
      </c>
      <c r="AA10">
        <v>0.115384615</v>
      </c>
      <c r="AB10">
        <v>0.39903846199999998</v>
      </c>
      <c r="AC10">
        <v>0.31730769199999997</v>
      </c>
      <c r="AD10">
        <v>0.40384615400000001</v>
      </c>
      <c r="AE10">
        <v>0.50961538500000003</v>
      </c>
      <c r="AF10">
        <v>5.7692307999999998E-2</v>
      </c>
      <c r="AG10">
        <v>0.67307692299999999</v>
      </c>
      <c r="AH10">
        <v>0.15384615400000001</v>
      </c>
      <c r="AI10">
        <v>4.8076923000000001E-2</v>
      </c>
      <c r="AJ10">
        <v>7.6923077000000006E-2</v>
      </c>
      <c r="AK10">
        <v>2.8846153999999999E-2</v>
      </c>
      <c r="AL10">
        <v>0.17307692299999999</v>
      </c>
      <c r="AM10">
        <v>0.23076923099999999</v>
      </c>
      <c r="AN10">
        <v>0.26923076899999998</v>
      </c>
      <c r="AO10">
        <f t="shared" si="4"/>
        <v>6.7307693000000002E-2</v>
      </c>
      <c r="AP10">
        <v>0.33653846199999998</v>
      </c>
      <c r="AQ10">
        <v>0.192307692</v>
      </c>
      <c r="AR10">
        <v>0.69230769199999997</v>
      </c>
      <c r="AS10">
        <v>5.7692307999999998E-2</v>
      </c>
      <c r="AT10">
        <v>0.14423076900000001</v>
      </c>
      <c r="AU10">
        <f t="shared" si="5"/>
        <v>8.6538461000000011E-2</v>
      </c>
      <c r="AV10">
        <v>4.8076923000000001E-2</v>
      </c>
      <c r="AW10">
        <v>0.16346153799999999</v>
      </c>
      <c r="AX10">
        <f t="shared" si="6"/>
        <v>0.115384615</v>
      </c>
      <c r="AY10">
        <v>4.8076923000000001E-2</v>
      </c>
      <c r="AZ10">
        <v>0.125</v>
      </c>
      <c r="BA10">
        <f t="shared" si="7"/>
        <v>7.6923077000000006E-2</v>
      </c>
      <c r="BB10">
        <v>0.62831853100000001</v>
      </c>
      <c r="BC10">
        <v>0.52359877600000004</v>
      </c>
    </row>
    <row r="11" spans="1:55" ht="15.75" x14ac:dyDescent="0.25">
      <c r="A11" s="81" t="s">
        <v>137</v>
      </c>
      <c r="B11" s="91" t="s">
        <v>153</v>
      </c>
      <c r="C11" t="s">
        <v>100</v>
      </c>
      <c r="D11" s="83" t="s">
        <v>144</v>
      </c>
      <c r="E11" s="84" t="s">
        <v>144</v>
      </c>
      <c r="F11" s="84" t="s">
        <v>145</v>
      </c>
      <c r="G11" s="84" t="s">
        <v>145</v>
      </c>
      <c r="H11" s="84" t="s">
        <v>145</v>
      </c>
      <c r="I11" s="84" t="s">
        <v>145</v>
      </c>
      <c r="J11" s="85" t="s">
        <v>145</v>
      </c>
      <c r="K11" s="86" t="s">
        <v>145</v>
      </c>
      <c r="L11" s="86" t="s">
        <v>145</v>
      </c>
      <c r="M11">
        <v>1.0416666666666667</v>
      </c>
      <c r="N11">
        <v>0.11458333333333333</v>
      </c>
      <c r="O11">
        <v>0.16145833333333334</v>
      </c>
      <c r="P11">
        <f t="shared" si="0"/>
        <v>5.2083333333333148E-3</v>
      </c>
      <c r="Q11">
        <v>0.16666666666666666</v>
      </c>
      <c r="R11">
        <v>0.19791666666666666</v>
      </c>
      <c r="S11">
        <f t="shared" si="1"/>
        <v>3.125E-2</v>
      </c>
      <c r="T11">
        <v>0.22916666666666666</v>
      </c>
      <c r="U11">
        <v>0.28125</v>
      </c>
      <c r="V11">
        <f t="shared" si="2"/>
        <v>2.0833333333333315E-2</v>
      </c>
      <c r="W11">
        <v>0.30208333333333331</v>
      </c>
      <c r="X11">
        <v>0.36458333333333331</v>
      </c>
      <c r="Y11">
        <f t="shared" si="3"/>
        <v>0.10416666666666663</v>
      </c>
      <c r="Z11">
        <v>0.26041666666666669</v>
      </c>
      <c r="AA11">
        <v>0.10416666666666667</v>
      </c>
      <c r="AB11">
        <v>0.38541666666666669</v>
      </c>
      <c r="AC11">
        <v>0.20833333333333334</v>
      </c>
      <c r="AD11">
        <v>0.38541666666666669</v>
      </c>
      <c r="AE11">
        <v>0.35416666666666669</v>
      </c>
      <c r="AF11">
        <v>3.6458333333333336E-2</v>
      </c>
      <c r="AG11">
        <v>0.66666666666666663</v>
      </c>
      <c r="AH11">
        <v>0.20833333333333334</v>
      </c>
      <c r="AI11">
        <v>0.11458333333333333</v>
      </c>
      <c r="AJ11">
        <v>7.2916666666666671E-2</v>
      </c>
      <c r="AK11">
        <v>4.1666666666666664E-2</v>
      </c>
      <c r="AL11">
        <v>0.22916666666666666</v>
      </c>
      <c r="AM11">
        <v>0.21875</v>
      </c>
      <c r="AN11">
        <v>0.20833333333333334</v>
      </c>
      <c r="AO11">
        <f t="shared" si="4"/>
        <v>7.2916666666666657E-2</v>
      </c>
      <c r="AP11">
        <v>0.28125</v>
      </c>
      <c r="AQ11">
        <v>0.19791666666666666</v>
      </c>
      <c r="AR11">
        <v>0.64583333333333337</v>
      </c>
      <c r="AS11">
        <v>5.2083333333333336E-2</v>
      </c>
      <c r="AT11">
        <v>0.10416666666666667</v>
      </c>
      <c r="AU11">
        <f t="shared" si="5"/>
        <v>5.2083333333333336E-2</v>
      </c>
      <c r="AV11">
        <v>4.1666666666666664E-2</v>
      </c>
      <c r="AW11">
        <v>0.125</v>
      </c>
      <c r="AX11">
        <f t="shared" si="6"/>
        <v>8.3333333333333343E-2</v>
      </c>
      <c r="AY11">
        <v>3.125E-2</v>
      </c>
      <c r="AZ11">
        <v>9.375E-2</v>
      </c>
      <c r="BA11">
        <f t="shared" si="7"/>
        <v>6.25E-2</v>
      </c>
      <c r="BB11">
        <v>0.59341194567807209</v>
      </c>
      <c r="BC11">
        <v>0.3490658503988659</v>
      </c>
    </row>
    <row r="12" spans="1:55" ht="15.75" x14ac:dyDescent="0.25">
      <c r="A12" s="81" t="s">
        <v>137</v>
      </c>
      <c r="B12" s="91" t="s">
        <v>153</v>
      </c>
      <c r="C12" t="s">
        <v>100</v>
      </c>
      <c r="D12" s="86" t="s">
        <v>144</v>
      </c>
      <c r="E12" s="86" t="s">
        <v>144</v>
      </c>
      <c r="F12" s="86" t="s">
        <v>145</v>
      </c>
      <c r="G12" s="86" t="s">
        <v>145</v>
      </c>
      <c r="H12" s="86" t="s">
        <v>145</v>
      </c>
      <c r="I12" s="86" t="s">
        <v>145</v>
      </c>
      <c r="J12" s="87" t="s">
        <v>145</v>
      </c>
      <c r="K12" s="86" t="s">
        <v>145</v>
      </c>
      <c r="L12" s="86" t="s">
        <v>145</v>
      </c>
      <c r="M12">
        <v>1.0113636363636365</v>
      </c>
      <c r="N12">
        <v>0.13636363636363635</v>
      </c>
      <c r="O12">
        <v>0.10227272727272728</v>
      </c>
      <c r="P12">
        <f t="shared" si="0"/>
        <v>3.4090909090909075E-2</v>
      </c>
      <c r="Q12">
        <v>0.13636363636363635</v>
      </c>
      <c r="R12">
        <v>0.15909090909090909</v>
      </c>
      <c r="S12">
        <f t="shared" si="1"/>
        <v>6.8181818181818177E-2</v>
      </c>
      <c r="T12">
        <v>0.22727272727272727</v>
      </c>
      <c r="U12">
        <v>0.34090909090909088</v>
      </c>
      <c r="V12">
        <f t="shared" si="2"/>
        <v>2.2727272727272763E-2</v>
      </c>
      <c r="W12">
        <v>0.36363636363636365</v>
      </c>
      <c r="X12">
        <v>0.25</v>
      </c>
      <c r="Y12">
        <f t="shared" si="3"/>
        <v>0.10227272727272727</v>
      </c>
      <c r="Z12">
        <v>0.14772727272727273</v>
      </c>
      <c r="AA12">
        <v>9.0909090909090912E-2</v>
      </c>
      <c r="AB12">
        <v>0.38636363636363635</v>
      </c>
      <c r="AC12">
        <v>0.34090909090909088</v>
      </c>
      <c r="AD12">
        <v>0.35227272727272729</v>
      </c>
      <c r="AE12">
        <v>0.53409090909090906</v>
      </c>
      <c r="AF12">
        <v>5.6818181818181816E-2</v>
      </c>
      <c r="AG12">
        <v>0.76136363636363635</v>
      </c>
      <c r="AH12">
        <v>0.23863636363636365</v>
      </c>
      <c r="AI12">
        <v>0.10227272727272728</v>
      </c>
      <c r="AJ12">
        <v>6.8181818181818177E-2</v>
      </c>
      <c r="AK12">
        <v>2.2727272727272728E-2</v>
      </c>
      <c r="AL12">
        <v>0.23863636363636365</v>
      </c>
      <c r="AM12">
        <v>0.18181818181818182</v>
      </c>
      <c r="AN12">
        <v>0.19318181818181818</v>
      </c>
      <c r="AO12">
        <f t="shared" si="4"/>
        <v>6.8181818181818177E-2</v>
      </c>
      <c r="AP12">
        <v>0.26136363636363635</v>
      </c>
      <c r="AQ12">
        <v>0.17045454545454544</v>
      </c>
      <c r="AR12">
        <v>0.65909090909090906</v>
      </c>
      <c r="AS12">
        <v>4.5454545454545456E-2</v>
      </c>
      <c r="AT12">
        <v>9.0909090909090912E-2</v>
      </c>
      <c r="AU12">
        <f t="shared" si="5"/>
        <v>4.5454545454545456E-2</v>
      </c>
      <c r="AV12">
        <v>4.5454545454545456E-2</v>
      </c>
      <c r="AW12">
        <v>0.125</v>
      </c>
      <c r="AX12">
        <f t="shared" si="6"/>
        <v>7.9545454545454544E-2</v>
      </c>
      <c r="AY12">
        <v>3.4090909090909088E-2</v>
      </c>
      <c r="AZ12">
        <v>0.15909090909090909</v>
      </c>
      <c r="BA12">
        <f t="shared" si="7"/>
        <v>0.125</v>
      </c>
      <c r="BB12">
        <v>0.6108652381980153</v>
      </c>
      <c r="BC12">
        <v>0.26179938779914941</v>
      </c>
    </row>
    <row r="13" spans="1:55" ht="15.75" x14ac:dyDescent="0.25">
      <c r="A13" s="81" t="s">
        <v>137</v>
      </c>
      <c r="B13" s="91" t="s">
        <v>153</v>
      </c>
      <c r="C13" t="s">
        <v>100</v>
      </c>
      <c r="D13" s="86" t="s">
        <v>144</v>
      </c>
      <c r="E13" s="86" t="s">
        <v>144</v>
      </c>
      <c r="F13" s="86" t="s">
        <v>145</v>
      </c>
      <c r="G13" s="86" t="s">
        <v>145</v>
      </c>
      <c r="H13" s="86" t="s">
        <v>145</v>
      </c>
      <c r="I13" s="86" t="s">
        <v>145</v>
      </c>
      <c r="J13" s="87" t="s">
        <v>145</v>
      </c>
      <c r="K13" s="86" t="s">
        <v>145</v>
      </c>
      <c r="L13" s="86" t="s">
        <v>145</v>
      </c>
      <c r="M13">
        <v>1.0106382978723405</v>
      </c>
      <c r="N13">
        <v>0.10638297872340426</v>
      </c>
      <c r="O13">
        <v>0.14893617021276595</v>
      </c>
      <c r="P13">
        <f t="shared" si="0"/>
        <v>4.2553191489361708E-2</v>
      </c>
      <c r="Q13">
        <v>0.19148936170212766</v>
      </c>
      <c r="R13">
        <v>0.18085106382978725</v>
      </c>
      <c r="S13">
        <f t="shared" si="1"/>
        <v>7.4468085106382947E-2</v>
      </c>
      <c r="T13">
        <v>0.25531914893617019</v>
      </c>
      <c r="U13">
        <v>0.35106382978723405</v>
      </c>
      <c r="V13">
        <f t="shared" si="2"/>
        <v>1.0638297872340441E-2</v>
      </c>
      <c r="W13">
        <v>0.36170212765957449</v>
      </c>
      <c r="X13">
        <v>0.27127659574468083</v>
      </c>
      <c r="Y13">
        <f t="shared" si="3"/>
        <v>7.9787234042553168E-2</v>
      </c>
      <c r="Z13">
        <v>0.19148936170212766</v>
      </c>
      <c r="AA13">
        <v>9.5744680851063829E-2</v>
      </c>
      <c r="AB13">
        <v>0.35106382978723405</v>
      </c>
      <c r="AC13">
        <v>0.31914893617021278</v>
      </c>
      <c r="AD13">
        <v>0.35638297872340424</v>
      </c>
      <c r="AE13">
        <v>0.51063829787234039</v>
      </c>
      <c r="AF13">
        <v>7.4468085106382975E-2</v>
      </c>
      <c r="AG13">
        <v>0.77659574468085102</v>
      </c>
      <c r="AH13">
        <v>0.27659574468085107</v>
      </c>
      <c r="AI13">
        <v>8.5106382978723402E-2</v>
      </c>
      <c r="AJ13">
        <v>9.5744680851063829E-2</v>
      </c>
      <c r="AK13">
        <v>2.1276595744680851E-2</v>
      </c>
      <c r="AL13">
        <v>0.25531914893617019</v>
      </c>
      <c r="AM13">
        <v>0.15957446808510639</v>
      </c>
      <c r="AN13">
        <v>0.20212765957446807</v>
      </c>
      <c r="AO13">
        <f t="shared" si="4"/>
        <v>8.5106382978723444E-2</v>
      </c>
      <c r="AP13">
        <v>0.28723404255319152</v>
      </c>
      <c r="AQ13">
        <v>0.19148936170212766</v>
      </c>
      <c r="AR13">
        <v>0.63829787234042556</v>
      </c>
      <c r="AS13">
        <v>4.7872340425531915E-2</v>
      </c>
      <c r="AT13">
        <v>0.1276595744680851</v>
      </c>
      <c r="AU13">
        <f t="shared" si="5"/>
        <v>7.9787234042553182E-2</v>
      </c>
      <c r="AV13">
        <v>4.2553191489361701E-2</v>
      </c>
      <c r="AW13">
        <v>0.1702127659574468</v>
      </c>
      <c r="AX13">
        <f t="shared" si="6"/>
        <v>0.1276595744680851</v>
      </c>
      <c r="AY13">
        <v>3.1914893617021274E-2</v>
      </c>
      <c r="AZ13">
        <v>7.4468085106382975E-2</v>
      </c>
      <c r="BA13">
        <f t="shared" si="7"/>
        <v>4.2553191489361701E-2</v>
      </c>
      <c r="BB13">
        <v>0.75049157835756175</v>
      </c>
      <c r="BC13">
        <v>0.36651914291880922</v>
      </c>
    </row>
    <row r="14" spans="1:55" ht="15.75" x14ac:dyDescent="0.25">
      <c r="A14" s="81" t="s">
        <v>137</v>
      </c>
      <c r="B14" s="91" t="s">
        <v>153</v>
      </c>
      <c r="C14" t="s">
        <v>100</v>
      </c>
      <c r="D14" s="86" t="s">
        <v>144</v>
      </c>
      <c r="E14" s="86" t="s">
        <v>144</v>
      </c>
      <c r="F14" s="86" t="s">
        <v>145</v>
      </c>
      <c r="G14" s="86" t="s">
        <v>145</v>
      </c>
      <c r="H14" s="86" t="s">
        <v>145</v>
      </c>
      <c r="I14" s="86" t="s">
        <v>145</v>
      </c>
      <c r="J14" s="87" t="s">
        <v>145</v>
      </c>
      <c r="K14" s="86" t="s">
        <v>145</v>
      </c>
      <c r="L14" s="86" t="s">
        <v>145</v>
      </c>
      <c r="M14">
        <v>1.0208333333333333</v>
      </c>
      <c r="N14">
        <v>0.14583333333333334</v>
      </c>
      <c r="O14">
        <v>0.16666666666666666</v>
      </c>
      <c r="P14">
        <f t="shared" si="0"/>
        <v>2.0833333333333343E-2</v>
      </c>
      <c r="Q14">
        <v>0.1875</v>
      </c>
      <c r="R14">
        <v>0.21875</v>
      </c>
      <c r="S14">
        <f t="shared" si="1"/>
        <v>3.125E-2</v>
      </c>
      <c r="T14">
        <v>0.25</v>
      </c>
      <c r="U14">
        <v>0.34375</v>
      </c>
      <c r="V14">
        <f t="shared" si="2"/>
        <v>0</v>
      </c>
      <c r="W14">
        <v>0.34375</v>
      </c>
      <c r="X14">
        <v>0.26041666666666669</v>
      </c>
      <c r="Y14">
        <f t="shared" si="3"/>
        <v>8.3333333333333343E-2</v>
      </c>
      <c r="Z14">
        <v>0.17708333333333334</v>
      </c>
      <c r="AA14">
        <v>0.125</v>
      </c>
      <c r="AB14">
        <v>0.36458333333333331</v>
      </c>
      <c r="AC14">
        <v>0.35416666666666669</v>
      </c>
      <c r="AD14">
        <v>0.35416666666666669</v>
      </c>
      <c r="AE14">
        <v>0.53125</v>
      </c>
      <c r="AF14">
        <v>5.2083333333333336E-2</v>
      </c>
      <c r="AG14">
        <v>0.79166666666666663</v>
      </c>
      <c r="AH14">
        <v>0.21875</v>
      </c>
      <c r="AI14">
        <v>8.3333333333333329E-2</v>
      </c>
      <c r="AJ14">
        <v>5.2083333333333336E-2</v>
      </c>
      <c r="AK14">
        <v>3.125E-2</v>
      </c>
      <c r="AL14">
        <v>0.19791666666666666</v>
      </c>
      <c r="AM14">
        <v>0.22916666666666666</v>
      </c>
      <c r="AN14">
        <v>0.28125</v>
      </c>
      <c r="AO14">
        <f t="shared" si="4"/>
        <v>5.2083333333333315E-2</v>
      </c>
      <c r="AP14">
        <v>0.33333333333333331</v>
      </c>
      <c r="AQ14">
        <v>0.16666666666666666</v>
      </c>
      <c r="AR14">
        <v>0.64583333333333337</v>
      </c>
      <c r="AS14">
        <v>5.2083333333333336E-2</v>
      </c>
      <c r="AT14">
        <v>0.11458333333333333</v>
      </c>
      <c r="AU14">
        <f t="shared" si="5"/>
        <v>6.2499999999999993E-2</v>
      </c>
      <c r="AV14">
        <v>4.1666666666666664E-2</v>
      </c>
      <c r="AW14">
        <v>0.11458333333333333</v>
      </c>
      <c r="AX14">
        <f t="shared" si="6"/>
        <v>7.2916666666666657E-2</v>
      </c>
      <c r="AY14">
        <v>4.1666666666666664E-2</v>
      </c>
      <c r="AZ14">
        <v>0.11458333333333333</v>
      </c>
      <c r="BA14">
        <f t="shared" si="7"/>
        <v>7.2916666666666657E-2</v>
      </c>
      <c r="BB14">
        <v>0.55850536063818546</v>
      </c>
      <c r="BC14">
        <v>0.22689280275926285</v>
      </c>
    </row>
    <row r="15" spans="1:55" ht="16.5" thickBot="1" x14ac:dyDescent="0.3">
      <c r="A15" s="81" t="s">
        <v>137</v>
      </c>
      <c r="B15" s="91" t="s">
        <v>153</v>
      </c>
      <c r="C15" t="s">
        <v>100</v>
      </c>
      <c r="D15" s="88" t="s">
        <v>144</v>
      </c>
      <c r="E15" s="89" t="s">
        <v>144</v>
      </c>
      <c r="F15" s="89" t="s">
        <v>145</v>
      </c>
      <c r="G15" s="89" t="s">
        <v>145</v>
      </c>
      <c r="H15" s="89" t="s">
        <v>145</v>
      </c>
      <c r="I15" s="89" t="s">
        <v>145</v>
      </c>
      <c r="J15" s="87" t="s">
        <v>145</v>
      </c>
      <c r="K15" s="86" t="s">
        <v>145</v>
      </c>
      <c r="L15" s="86" t="s">
        <v>145</v>
      </c>
      <c r="M15">
        <v>1.0227272727272727</v>
      </c>
      <c r="N15">
        <v>0.11363636363636363</v>
      </c>
      <c r="O15">
        <v>0.14772727272727273</v>
      </c>
      <c r="P15">
        <f t="shared" si="0"/>
        <v>2.2727272727272707E-2</v>
      </c>
      <c r="Q15">
        <v>0.17045454545454544</v>
      </c>
      <c r="R15">
        <v>0.19318181818181818</v>
      </c>
      <c r="S15">
        <f t="shared" si="1"/>
        <v>4.545454545454547E-2</v>
      </c>
      <c r="T15">
        <v>0.23863636363636365</v>
      </c>
      <c r="U15">
        <v>0.32954545454545453</v>
      </c>
      <c r="V15">
        <f t="shared" si="2"/>
        <v>1.1363636363636354E-2</v>
      </c>
      <c r="W15">
        <v>0.34090909090909088</v>
      </c>
      <c r="X15">
        <v>0.28409090909090912</v>
      </c>
      <c r="Y15">
        <f t="shared" si="3"/>
        <v>6.8181818181818205E-2</v>
      </c>
      <c r="Z15">
        <v>0.21590909090909091</v>
      </c>
      <c r="AA15">
        <v>0.11363636363636363</v>
      </c>
      <c r="AB15">
        <v>0.34090909090909088</v>
      </c>
      <c r="AC15">
        <v>0.30681818181818182</v>
      </c>
      <c r="AD15">
        <v>0.35227272727272729</v>
      </c>
      <c r="AE15">
        <v>0.44318181818181818</v>
      </c>
      <c r="AF15">
        <v>6.8181818181818177E-2</v>
      </c>
      <c r="AG15">
        <v>0.72727272727272729</v>
      </c>
      <c r="AH15">
        <v>0.23863636363636365</v>
      </c>
      <c r="AI15">
        <v>7.3863636363636367E-2</v>
      </c>
      <c r="AJ15">
        <v>9.0909090909090912E-2</v>
      </c>
      <c r="AK15">
        <v>1.7045454545454544E-2</v>
      </c>
      <c r="AL15">
        <v>0.26136363636363635</v>
      </c>
      <c r="AM15">
        <v>0.14772727272727273</v>
      </c>
      <c r="AN15">
        <v>0.20454545454545456</v>
      </c>
      <c r="AO15">
        <f t="shared" si="4"/>
        <v>0.11363636363636362</v>
      </c>
      <c r="AP15">
        <v>0.31818181818181818</v>
      </c>
      <c r="AQ15">
        <v>0.19318181818181818</v>
      </c>
      <c r="AR15">
        <v>0.60227272727272729</v>
      </c>
      <c r="AS15">
        <v>6.8181818181818177E-2</v>
      </c>
      <c r="AT15">
        <v>9.0909090909090912E-2</v>
      </c>
      <c r="AU15">
        <f t="shared" si="5"/>
        <v>2.2727272727272735E-2</v>
      </c>
      <c r="AV15">
        <v>4.5454545454545456E-2</v>
      </c>
      <c r="AW15">
        <v>9.0909090909090912E-2</v>
      </c>
      <c r="AX15">
        <f t="shared" si="6"/>
        <v>4.5454545454545456E-2</v>
      </c>
      <c r="AY15">
        <v>3.4090909090909088E-2</v>
      </c>
      <c r="AZ15">
        <v>7.9545454545454544E-2</v>
      </c>
      <c r="BA15">
        <f t="shared" si="7"/>
        <v>4.5454545454545456E-2</v>
      </c>
      <c r="BB15">
        <v>0.92502450355699462</v>
      </c>
      <c r="BC15">
        <v>0.26179938779914941</v>
      </c>
    </row>
    <row r="16" spans="1:55" ht="15.75" x14ac:dyDescent="0.25">
      <c r="A16" s="82" t="s">
        <v>138</v>
      </c>
      <c r="B16" s="91" t="s">
        <v>154</v>
      </c>
      <c r="C16" t="s">
        <v>100</v>
      </c>
      <c r="D16" s="83" t="s">
        <v>144</v>
      </c>
      <c r="E16" s="84" t="s">
        <v>147</v>
      </c>
      <c r="F16" s="84" t="s">
        <v>145</v>
      </c>
      <c r="G16" s="84" t="s">
        <v>145</v>
      </c>
      <c r="H16" s="84" t="s">
        <v>145</v>
      </c>
      <c r="I16" s="84" t="s">
        <v>145</v>
      </c>
      <c r="J16" s="85" t="s">
        <v>145</v>
      </c>
      <c r="K16" s="86" t="s">
        <v>145</v>
      </c>
      <c r="L16" s="86" t="s">
        <v>145</v>
      </c>
      <c r="M16">
        <v>1.019047619</v>
      </c>
      <c r="N16">
        <v>0.123809524</v>
      </c>
      <c r="O16">
        <v>0.171428571</v>
      </c>
      <c r="P16">
        <f t="shared" si="0"/>
        <v>1.9047618999999988E-2</v>
      </c>
      <c r="Q16">
        <v>0.19047618999999999</v>
      </c>
      <c r="R16">
        <v>0.219047619</v>
      </c>
      <c r="S16">
        <f t="shared" si="1"/>
        <v>3.8095238000000003E-2</v>
      </c>
      <c r="T16">
        <v>0.257142857</v>
      </c>
      <c r="U16">
        <v>0.40952380999999999</v>
      </c>
      <c r="V16">
        <f t="shared" si="2"/>
        <v>4.7619047000000025E-2</v>
      </c>
      <c r="W16">
        <v>0.45714285700000001</v>
      </c>
      <c r="X16">
        <v>0.26666666700000002</v>
      </c>
      <c r="Y16">
        <f t="shared" si="3"/>
        <v>6.6666667000000013E-2</v>
      </c>
      <c r="Z16">
        <v>0.2</v>
      </c>
      <c r="AA16">
        <v>0.123809524</v>
      </c>
      <c r="AB16">
        <v>0.40952380999999999</v>
      </c>
      <c r="AC16">
        <v>0.41904761899999998</v>
      </c>
      <c r="AD16">
        <v>0.45714285700000001</v>
      </c>
      <c r="AE16">
        <v>0.514285714</v>
      </c>
      <c r="AF16">
        <v>5.2380952000000001E-2</v>
      </c>
      <c r="AG16">
        <v>0.63809523800000001</v>
      </c>
      <c r="AH16">
        <v>0.20476190499999999</v>
      </c>
      <c r="AI16">
        <v>8.5714286000000001E-2</v>
      </c>
      <c r="AJ16">
        <v>8.5714286000000001E-2</v>
      </c>
      <c r="AK16">
        <v>1.9047618999999998E-2</v>
      </c>
      <c r="AL16">
        <v>0.19047618999999999</v>
      </c>
      <c r="AM16">
        <v>0.233333333</v>
      </c>
      <c r="AN16">
        <v>0.24761904800000001</v>
      </c>
      <c r="AO16">
        <f t="shared" si="4"/>
        <v>7.1428570999999996E-2</v>
      </c>
      <c r="AP16">
        <v>0.319047619</v>
      </c>
      <c r="AQ16">
        <v>0.171428571</v>
      </c>
      <c r="AR16">
        <v>0.571428571</v>
      </c>
      <c r="AS16">
        <v>5.7142856999999998E-2</v>
      </c>
      <c r="AT16">
        <v>0.114285714</v>
      </c>
      <c r="AU16">
        <f t="shared" si="5"/>
        <v>5.7142856999999998E-2</v>
      </c>
      <c r="AV16">
        <v>3.8095237999999997E-2</v>
      </c>
      <c r="AW16">
        <v>0.114285714</v>
      </c>
      <c r="AX16">
        <f t="shared" si="6"/>
        <v>7.6190476000000007E-2</v>
      </c>
      <c r="AY16">
        <v>3.8095237999999997E-2</v>
      </c>
      <c r="AZ16">
        <v>9.5238094999999995E-2</v>
      </c>
      <c r="BA16">
        <f t="shared" si="7"/>
        <v>5.7142856999999998E-2</v>
      </c>
      <c r="BB16">
        <v>1.186823891</v>
      </c>
      <c r="BC16">
        <v>0.19198621799999999</v>
      </c>
    </row>
    <row r="17" spans="1:55" ht="15.75" x14ac:dyDescent="0.25">
      <c r="A17" s="82" t="s">
        <v>138</v>
      </c>
      <c r="B17" s="91" t="s">
        <v>154</v>
      </c>
      <c r="C17" t="s">
        <v>100</v>
      </c>
      <c r="D17" s="86" t="s">
        <v>144</v>
      </c>
      <c r="E17" s="86" t="s">
        <v>147</v>
      </c>
      <c r="F17" s="86" t="s">
        <v>145</v>
      </c>
      <c r="G17" s="86" t="s">
        <v>145</v>
      </c>
      <c r="H17" s="86" t="s">
        <v>145</v>
      </c>
      <c r="I17" s="86" t="s">
        <v>145</v>
      </c>
      <c r="J17" s="87" t="s">
        <v>145</v>
      </c>
      <c r="K17" s="86" t="s">
        <v>145</v>
      </c>
      <c r="L17" s="86" t="s">
        <v>145</v>
      </c>
      <c r="M17">
        <v>1.0044642859999999</v>
      </c>
      <c r="N17">
        <v>8.9285714000000002E-2</v>
      </c>
      <c r="O17">
        <v>0.116071429</v>
      </c>
      <c r="P17">
        <f t="shared" si="0"/>
        <v>8.9285709999999963E-3</v>
      </c>
      <c r="Q17">
        <v>0.125</v>
      </c>
      <c r="R17">
        <v>0.15178571399999999</v>
      </c>
      <c r="S17">
        <f t="shared" si="1"/>
        <v>3.5714286000000012E-2</v>
      </c>
      <c r="T17">
        <v>0.1875</v>
      </c>
      <c r="U17">
        <v>0.34821428599999998</v>
      </c>
      <c r="V17">
        <f t="shared" si="2"/>
        <v>-1.7857142999999964E-2</v>
      </c>
      <c r="W17">
        <v>0.33035714300000002</v>
      </c>
      <c r="X17">
        <v>0.22321428600000001</v>
      </c>
      <c r="Y17">
        <f t="shared" si="3"/>
        <v>2.6785715000000015E-2</v>
      </c>
      <c r="Z17">
        <v>0.196428571</v>
      </c>
      <c r="AA17">
        <v>8.9285714000000002E-2</v>
      </c>
      <c r="AB17">
        <v>0.366071429</v>
      </c>
      <c r="AC17">
        <v>0.40178571400000002</v>
      </c>
      <c r="AD17">
        <v>0.375</v>
      </c>
      <c r="AE17">
        <v>0.383928571</v>
      </c>
      <c r="AF17">
        <v>7.1428570999999996E-2</v>
      </c>
      <c r="AG17">
        <v>0.616071429</v>
      </c>
      <c r="AH17">
        <v>0.16964285700000001</v>
      </c>
      <c r="AI17">
        <v>4.4642857000000001E-2</v>
      </c>
      <c r="AJ17">
        <v>5.3571428999999997E-2</v>
      </c>
      <c r="AK17">
        <v>5.3571428999999997E-2</v>
      </c>
      <c r="AL17">
        <v>0.15625</v>
      </c>
      <c r="AM17">
        <v>0.22321428600000001</v>
      </c>
      <c r="AN17">
        <v>0.21428571399999999</v>
      </c>
      <c r="AO17">
        <f t="shared" si="4"/>
        <v>4.4642857000000008E-2</v>
      </c>
      <c r="AP17">
        <v>0.258928571</v>
      </c>
      <c r="AQ17">
        <v>0.16964285700000001</v>
      </c>
      <c r="AR17">
        <v>0.47321428599999998</v>
      </c>
      <c r="AS17">
        <v>5.3571428999999997E-2</v>
      </c>
      <c r="AT17">
        <v>6.25E-2</v>
      </c>
      <c r="AU17">
        <f t="shared" si="5"/>
        <v>8.9285710000000032E-3</v>
      </c>
      <c r="AV17">
        <v>3.5714285999999998E-2</v>
      </c>
      <c r="AW17">
        <v>5.3571428999999997E-2</v>
      </c>
      <c r="AX17">
        <f t="shared" si="6"/>
        <v>1.7857142999999999E-2</v>
      </c>
      <c r="AY17">
        <v>3.5714285999999998E-2</v>
      </c>
      <c r="AZ17">
        <v>5.3571428999999997E-2</v>
      </c>
      <c r="BA17">
        <f t="shared" si="7"/>
        <v>1.7857142999999999E-2</v>
      </c>
      <c r="BB17">
        <v>1.117010721</v>
      </c>
      <c r="BC17">
        <v>0.226892803</v>
      </c>
    </row>
    <row r="18" spans="1:55" ht="15.75" x14ac:dyDescent="0.25">
      <c r="A18" s="82" t="s">
        <v>138</v>
      </c>
      <c r="B18" s="91" t="s">
        <v>154</v>
      </c>
      <c r="C18" t="s">
        <v>100</v>
      </c>
      <c r="D18" s="86" t="s">
        <v>144</v>
      </c>
      <c r="E18" s="86" t="s">
        <v>147</v>
      </c>
      <c r="F18" s="86" t="s">
        <v>145</v>
      </c>
      <c r="G18" s="86" t="s">
        <v>145</v>
      </c>
      <c r="H18" s="86" t="s">
        <v>145</v>
      </c>
      <c r="I18" s="86" t="s">
        <v>145</v>
      </c>
      <c r="J18" s="87" t="s">
        <v>145</v>
      </c>
      <c r="K18" s="86" t="s">
        <v>145</v>
      </c>
      <c r="L18" s="86" t="s">
        <v>145</v>
      </c>
      <c r="M18">
        <v>1.01980198</v>
      </c>
      <c r="N18">
        <v>9.9009900999999997E-2</v>
      </c>
      <c r="O18">
        <v>0.168316832</v>
      </c>
      <c r="P18">
        <f t="shared" si="0"/>
        <v>9.9009899999999984E-3</v>
      </c>
      <c r="Q18">
        <v>0.178217822</v>
      </c>
      <c r="R18">
        <v>0.24752475199999999</v>
      </c>
      <c r="S18">
        <f t="shared" si="1"/>
        <v>3.9603960999999993E-2</v>
      </c>
      <c r="T18">
        <v>0.28712871299999998</v>
      </c>
      <c r="U18">
        <v>0.38613861399999999</v>
      </c>
      <c r="V18">
        <f t="shared" si="2"/>
        <v>2.9702969999999995E-2</v>
      </c>
      <c r="W18">
        <v>0.41584158399999999</v>
      </c>
      <c r="X18">
        <v>0.27722772299999998</v>
      </c>
      <c r="Y18">
        <f t="shared" si="3"/>
        <v>5.940594099999999E-2</v>
      </c>
      <c r="Z18">
        <v>0.21782178199999999</v>
      </c>
      <c r="AA18">
        <v>0.138613861</v>
      </c>
      <c r="AB18">
        <v>0.43564356399999998</v>
      </c>
      <c r="AC18">
        <v>0.495049505</v>
      </c>
      <c r="AD18">
        <v>0.39603960399999999</v>
      </c>
      <c r="AE18">
        <v>0.63366336599999995</v>
      </c>
      <c r="AF18">
        <v>4.9504949999999999E-2</v>
      </c>
      <c r="AG18">
        <v>0.64356435599999995</v>
      </c>
      <c r="AH18">
        <v>0.158415842</v>
      </c>
      <c r="AI18">
        <v>8.9108910999999999E-2</v>
      </c>
      <c r="AJ18">
        <v>7.9207921000000001E-2</v>
      </c>
      <c r="AK18">
        <v>1.980198E-2</v>
      </c>
      <c r="AL18">
        <v>0.188118812</v>
      </c>
      <c r="AM18">
        <v>0.19801980199999999</v>
      </c>
      <c r="AN18">
        <v>0.22772277199999999</v>
      </c>
      <c r="AO18">
        <f t="shared" si="4"/>
        <v>8.9108910999999985E-2</v>
      </c>
      <c r="AP18">
        <v>0.31683168299999998</v>
      </c>
      <c r="AQ18">
        <v>0.158415842</v>
      </c>
      <c r="AR18">
        <v>0.55445544599999996</v>
      </c>
      <c r="AS18">
        <v>6.9306931000000002E-2</v>
      </c>
      <c r="AT18">
        <v>8.9108910999999999E-2</v>
      </c>
      <c r="AU18">
        <f t="shared" si="5"/>
        <v>1.9801979999999997E-2</v>
      </c>
      <c r="AV18">
        <v>4.9504949999999999E-2</v>
      </c>
      <c r="AW18">
        <v>6.9306931000000002E-2</v>
      </c>
      <c r="AX18">
        <f t="shared" si="6"/>
        <v>1.9801981000000003E-2</v>
      </c>
      <c r="AY18">
        <v>2.9702969999999999E-2</v>
      </c>
      <c r="AZ18">
        <v>3.9603960000000001E-2</v>
      </c>
      <c r="BA18">
        <f t="shared" si="7"/>
        <v>9.9009900000000019E-3</v>
      </c>
      <c r="BB18">
        <v>0.62831853100000001</v>
      </c>
      <c r="BC18">
        <v>0.34906585000000001</v>
      </c>
    </row>
    <row r="19" spans="1:55" ht="15.75" x14ac:dyDescent="0.25">
      <c r="A19" s="82" t="s">
        <v>138</v>
      </c>
      <c r="B19" s="91" t="s">
        <v>154</v>
      </c>
      <c r="C19" t="s">
        <v>100</v>
      </c>
      <c r="D19" s="86" t="s">
        <v>144</v>
      </c>
      <c r="E19" s="86" t="s">
        <v>147</v>
      </c>
      <c r="F19" s="86" t="s">
        <v>145</v>
      </c>
      <c r="G19" s="86" t="s">
        <v>145</v>
      </c>
      <c r="H19" s="86" t="s">
        <v>145</v>
      </c>
      <c r="I19" s="86" t="s">
        <v>145</v>
      </c>
      <c r="J19" s="87" t="s">
        <v>145</v>
      </c>
      <c r="K19" s="86" t="s">
        <v>145</v>
      </c>
      <c r="L19" s="86" t="s">
        <v>145</v>
      </c>
      <c r="M19">
        <v>1.0306122449999999</v>
      </c>
      <c r="N19">
        <v>0.13265306099999999</v>
      </c>
      <c r="O19">
        <v>0.163265306</v>
      </c>
      <c r="P19">
        <f t="shared" si="0"/>
        <v>2.0408163000000007E-2</v>
      </c>
      <c r="Q19">
        <v>0.18367346900000001</v>
      </c>
      <c r="R19">
        <v>0.22959183699999999</v>
      </c>
      <c r="S19">
        <f t="shared" si="1"/>
        <v>3.5714284999999985E-2</v>
      </c>
      <c r="T19">
        <v>0.26530612199999998</v>
      </c>
      <c r="U19">
        <v>0.428571429</v>
      </c>
      <c r="V19">
        <f t="shared" si="2"/>
        <v>1.5306121999999978E-2</v>
      </c>
      <c r="W19">
        <v>0.44387755099999998</v>
      </c>
      <c r="X19">
        <v>0.326530612</v>
      </c>
      <c r="Y19">
        <f t="shared" si="3"/>
        <v>0.12244897899999999</v>
      </c>
      <c r="Z19">
        <v>0.20408163300000001</v>
      </c>
      <c r="AA19">
        <v>0.13265306099999999</v>
      </c>
      <c r="AB19">
        <v>0.418367347</v>
      </c>
      <c r="AC19">
        <v>0.326530612</v>
      </c>
      <c r="AD19">
        <v>0.418367347</v>
      </c>
      <c r="AE19">
        <v>0.53061224500000004</v>
      </c>
      <c r="AF19">
        <v>5.1020408000000003E-2</v>
      </c>
      <c r="AG19">
        <v>0.653061224</v>
      </c>
      <c r="AH19">
        <v>0.20408163300000001</v>
      </c>
      <c r="AI19">
        <v>0.13265306099999999</v>
      </c>
      <c r="AJ19">
        <v>8.1632652999999999E-2</v>
      </c>
      <c r="AK19">
        <v>2.0408163E-2</v>
      </c>
      <c r="AL19">
        <v>0.18367346900000001</v>
      </c>
      <c r="AM19">
        <v>0.13265306099999999</v>
      </c>
      <c r="AN19">
        <v>0.26530612199999998</v>
      </c>
      <c r="AO19">
        <f t="shared" si="4"/>
        <v>6.122449000000002E-2</v>
      </c>
      <c r="AP19">
        <v>0.326530612</v>
      </c>
      <c r="AQ19">
        <v>0.173469388</v>
      </c>
      <c r="AR19">
        <v>0.53061224500000004</v>
      </c>
      <c r="AS19">
        <v>7.1428570999999996E-2</v>
      </c>
      <c r="AT19">
        <v>0.10204081600000001</v>
      </c>
      <c r="AU19">
        <f t="shared" si="5"/>
        <v>3.061224500000001E-2</v>
      </c>
      <c r="AV19">
        <v>4.0816326999999999E-2</v>
      </c>
      <c r="AW19">
        <v>9.1836735000000003E-2</v>
      </c>
      <c r="AX19">
        <f t="shared" si="6"/>
        <v>5.1020408000000003E-2</v>
      </c>
      <c r="AY19">
        <v>4.0816326999999999E-2</v>
      </c>
      <c r="AZ19">
        <v>6.1224489999999999E-2</v>
      </c>
      <c r="BA19">
        <f t="shared" si="7"/>
        <v>2.0408163E-2</v>
      </c>
      <c r="BB19">
        <v>0.87266462600000005</v>
      </c>
      <c r="BC19">
        <v>0.226892803</v>
      </c>
    </row>
    <row r="20" spans="1:55" ht="15.75" x14ac:dyDescent="0.25">
      <c r="A20" s="82" t="s">
        <v>138</v>
      </c>
      <c r="B20" s="91" t="s">
        <v>154</v>
      </c>
      <c r="C20" t="s">
        <v>100</v>
      </c>
      <c r="D20" s="86" t="s">
        <v>144</v>
      </c>
      <c r="E20" s="86" t="s">
        <v>147</v>
      </c>
      <c r="F20" s="86" t="s">
        <v>145</v>
      </c>
      <c r="G20" s="86" t="s">
        <v>145</v>
      </c>
      <c r="H20" s="86" t="s">
        <v>145</v>
      </c>
      <c r="I20" s="86" t="s">
        <v>145</v>
      </c>
      <c r="J20" s="87" t="s">
        <v>145</v>
      </c>
      <c r="K20" s="86" t="s">
        <v>145</v>
      </c>
      <c r="L20" s="86" t="s">
        <v>145</v>
      </c>
      <c r="M20">
        <v>1.028846154</v>
      </c>
      <c r="N20">
        <v>0.115384615</v>
      </c>
      <c r="O20">
        <v>0.16346153799999999</v>
      </c>
      <c r="P20">
        <f t="shared" si="0"/>
        <v>0</v>
      </c>
      <c r="Q20">
        <v>0.16346153799999999</v>
      </c>
      <c r="R20">
        <v>0.22115384599999999</v>
      </c>
      <c r="S20">
        <f t="shared" si="1"/>
        <v>5.7692308000000025E-2</v>
      </c>
      <c r="T20">
        <v>0.27884615400000001</v>
      </c>
      <c r="U20">
        <v>0.40384615400000001</v>
      </c>
      <c r="V20">
        <f t="shared" si="2"/>
        <v>5.769230799999997E-2</v>
      </c>
      <c r="W20">
        <v>0.46153846199999998</v>
      </c>
      <c r="X20">
        <v>0.25961538499999998</v>
      </c>
      <c r="Y20">
        <f t="shared" si="3"/>
        <v>5.769230799999997E-2</v>
      </c>
      <c r="Z20">
        <v>0.20192307700000001</v>
      </c>
      <c r="AA20">
        <v>0.11057692299999999</v>
      </c>
      <c r="AB20">
        <v>0.375</v>
      </c>
      <c r="AC20">
        <v>0.32692307700000001</v>
      </c>
      <c r="AD20">
        <v>0.40384615400000001</v>
      </c>
      <c r="AE20">
        <v>0.54807692299999999</v>
      </c>
      <c r="AF20">
        <v>6.7307692000000002E-2</v>
      </c>
      <c r="AG20">
        <v>0.625</v>
      </c>
      <c r="AH20">
        <v>0.16346153799999999</v>
      </c>
      <c r="AI20">
        <v>6.7307692000000002E-2</v>
      </c>
      <c r="AJ20">
        <v>5.7692307999999998E-2</v>
      </c>
      <c r="AK20">
        <v>1.4423076999999999E-2</v>
      </c>
      <c r="AL20">
        <v>0.182692308</v>
      </c>
      <c r="AM20">
        <v>0.21153846200000001</v>
      </c>
      <c r="AN20">
        <v>0.20192307700000001</v>
      </c>
      <c r="AO20">
        <f t="shared" si="4"/>
        <v>0.10576923100000002</v>
      </c>
      <c r="AP20">
        <v>0.30769230800000003</v>
      </c>
      <c r="AQ20">
        <v>0.15384615400000001</v>
      </c>
      <c r="AR20">
        <v>0.55769230800000003</v>
      </c>
      <c r="AS20">
        <v>4.8076923000000001E-2</v>
      </c>
      <c r="AT20">
        <v>7.6923077000000006E-2</v>
      </c>
      <c r="AU20">
        <f t="shared" si="5"/>
        <v>2.8846154000000006E-2</v>
      </c>
      <c r="AV20">
        <v>3.8461538000000003E-2</v>
      </c>
      <c r="AW20">
        <v>0.115384615</v>
      </c>
      <c r="AX20">
        <f t="shared" si="6"/>
        <v>7.6923076999999992E-2</v>
      </c>
      <c r="AY20">
        <v>3.8461538000000003E-2</v>
      </c>
      <c r="AZ20">
        <v>4.8076923000000001E-2</v>
      </c>
      <c r="BA20">
        <f t="shared" si="7"/>
        <v>9.6153849999999971E-3</v>
      </c>
      <c r="BB20">
        <v>0.663225116</v>
      </c>
      <c r="BC20">
        <v>0.157079633</v>
      </c>
    </row>
    <row r="21" spans="1:55" ht="15.75" x14ac:dyDescent="0.25">
      <c r="A21" s="82" t="s">
        <v>138</v>
      </c>
      <c r="B21" s="91" t="s">
        <v>154</v>
      </c>
      <c r="C21" t="s">
        <v>100</v>
      </c>
      <c r="D21" s="86" t="s">
        <v>144</v>
      </c>
      <c r="E21" s="86" t="s">
        <v>147</v>
      </c>
      <c r="F21" s="86" t="s">
        <v>145</v>
      </c>
      <c r="G21" s="86" t="s">
        <v>145</v>
      </c>
      <c r="H21" s="86" t="s">
        <v>145</v>
      </c>
      <c r="I21" s="86" t="s">
        <v>145</v>
      </c>
      <c r="J21" s="87" t="s">
        <v>145</v>
      </c>
      <c r="K21" s="86" t="s">
        <v>145</v>
      </c>
      <c r="L21" s="86" t="s">
        <v>145</v>
      </c>
      <c r="M21">
        <v>1</v>
      </c>
      <c r="N21">
        <v>0.11881188099999999</v>
      </c>
      <c r="O21">
        <v>0.148514851</v>
      </c>
      <c r="P21">
        <f t="shared" si="0"/>
        <v>9.9009909999999979E-3</v>
      </c>
      <c r="Q21">
        <v>0.158415842</v>
      </c>
      <c r="R21">
        <v>0.188118812</v>
      </c>
      <c r="S21">
        <f t="shared" si="1"/>
        <v>4.9504949999999992E-2</v>
      </c>
      <c r="T21">
        <v>0.23762376199999999</v>
      </c>
      <c r="U21">
        <v>0.38613861399999999</v>
      </c>
      <c r="V21">
        <f t="shared" si="2"/>
        <v>6.9306931000000016E-2</v>
      </c>
      <c r="W21">
        <v>0.45544554500000001</v>
      </c>
      <c r="X21">
        <v>0.24752475199999999</v>
      </c>
      <c r="Y21">
        <f t="shared" si="3"/>
        <v>3.9603959999999994E-2</v>
      </c>
      <c r="Z21">
        <v>0.20792079199999999</v>
      </c>
      <c r="AA21">
        <v>0.12871287100000001</v>
      </c>
      <c r="AB21">
        <v>0.38613861399999999</v>
      </c>
      <c r="AC21">
        <v>0.39603960399999999</v>
      </c>
      <c r="AD21">
        <v>0.38613861399999999</v>
      </c>
      <c r="AE21">
        <v>0.53465346499999999</v>
      </c>
      <c r="AF21">
        <v>8.9108910999999999E-2</v>
      </c>
      <c r="AG21">
        <v>0.58415841599999996</v>
      </c>
      <c r="AH21">
        <v>0.188118812</v>
      </c>
      <c r="AI21">
        <v>5.4455445999999998E-2</v>
      </c>
      <c r="AJ21">
        <v>8.9108910999999999E-2</v>
      </c>
      <c r="AK21">
        <v>2.9702969999999999E-2</v>
      </c>
      <c r="AL21">
        <v>0.20792079199999999</v>
      </c>
      <c r="AM21">
        <v>0.168316832</v>
      </c>
      <c r="AN21">
        <v>0.20792079199999999</v>
      </c>
      <c r="AO21">
        <f t="shared" si="4"/>
        <v>6.9306930999999988E-2</v>
      </c>
      <c r="AP21">
        <v>0.27722772299999998</v>
      </c>
      <c r="AQ21">
        <v>0.168316832</v>
      </c>
      <c r="AR21">
        <v>0.485148515</v>
      </c>
      <c r="AS21">
        <v>6.9306931000000002E-2</v>
      </c>
      <c r="AT21">
        <v>0.11881188099999999</v>
      </c>
      <c r="AU21">
        <f t="shared" si="5"/>
        <v>4.9504949999999992E-2</v>
      </c>
      <c r="AV21">
        <v>4.4554455E-2</v>
      </c>
      <c r="AW21">
        <v>0.108910891</v>
      </c>
      <c r="AX21">
        <f t="shared" si="6"/>
        <v>6.4356435999999989E-2</v>
      </c>
      <c r="AY21">
        <v>3.9603960000000001E-2</v>
      </c>
      <c r="AZ21">
        <v>9.9009900999999997E-2</v>
      </c>
      <c r="BA21">
        <f t="shared" si="7"/>
        <v>5.9405940999999997E-2</v>
      </c>
      <c r="BB21">
        <v>0.64577182300000002</v>
      </c>
      <c r="BC21">
        <v>0.20943951</v>
      </c>
    </row>
    <row r="22" spans="1:55" ht="15.75" x14ac:dyDescent="0.25">
      <c r="A22" s="82" t="s">
        <v>138</v>
      </c>
      <c r="B22" s="91" t="s">
        <v>154</v>
      </c>
      <c r="C22" t="s">
        <v>100</v>
      </c>
      <c r="D22" s="86" t="s">
        <v>144</v>
      </c>
      <c r="E22" s="86" t="s">
        <v>147</v>
      </c>
      <c r="F22" s="86" t="s">
        <v>145</v>
      </c>
      <c r="G22" s="86" t="s">
        <v>145</v>
      </c>
      <c r="H22" s="86" t="s">
        <v>145</v>
      </c>
      <c r="I22" s="86" t="s">
        <v>145</v>
      </c>
      <c r="J22" s="87" t="s">
        <v>145</v>
      </c>
      <c r="K22" s="86" t="s">
        <v>145</v>
      </c>
      <c r="L22" s="86" t="s">
        <v>145</v>
      </c>
      <c r="M22">
        <v>1.008928571</v>
      </c>
      <c r="N22">
        <v>0.10714285699999999</v>
      </c>
      <c r="O22">
        <v>0.116071429</v>
      </c>
      <c r="P22">
        <f t="shared" si="0"/>
        <v>1.7857141999999993E-2</v>
      </c>
      <c r="Q22">
        <v>0.133928571</v>
      </c>
      <c r="R22">
        <v>0.15178571399999999</v>
      </c>
      <c r="S22">
        <f t="shared" si="1"/>
        <v>3.5714286000000012E-2</v>
      </c>
      <c r="T22">
        <v>0.1875</v>
      </c>
      <c r="U22">
        <v>0.33035714300000002</v>
      </c>
      <c r="V22">
        <f t="shared" si="2"/>
        <v>7.1428570999999996E-2</v>
      </c>
      <c r="W22">
        <v>0.40178571400000002</v>
      </c>
      <c r="X22">
        <v>0.28571428599999998</v>
      </c>
      <c r="Y22">
        <f t="shared" si="3"/>
        <v>4.464285699999998E-2</v>
      </c>
      <c r="Z22">
        <v>0.241071429</v>
      </c>
      <c r="AA22">
        <v>8.9285714000000002E-2</v>
      </c>
      <c r="AB22">
        <v>0.375</v>
      </c>
      <c r="AC22">
        <v>0.33035714300000002</v>
      </c>
      <c r="AD22">
        <v>0.352678571</v>
      </c>
      <c r="AE22">
        <v>0.45535714300000002</v>
      </c>
      <c r="AF22">
        <v>8.4821429000000004E-2</v>
      </c>
      <c r="AG22">
        <v>0.5625</v>
      </c>
      <c r="AH22">
        <v>0.178571429</v>
      </c>
      <c r="AI22">
        <v>5.3571428999999997E-2</v>
      </c>
      <c r="AJ22">
        <v>5.3571428999999997E-2</v>
      </c>
      <c r="AK22">
        <v>1.7857142999999999E-2</v>
      </c>
      <c r="AL22">
        <v>0.196428571</v>
      </c>
      <c r="AM22">
        <v>0.23214285700000001</v>
      </c>
      <c r="AN22">
        <v>0.258928571</v>
      </c>
      <c r="AO22">
        <f t="shared" si="4"/>
        <v>8.035714300000002E-2</v>
      </c>
      <c r="AP22">
        <v>0.33928571400000002</v>
      </c>
      <c r="AQ22">
        <v>0.16964285700000001</v>
      </c>
      <c r="AR22">
        <v>0.625</v>
      </c>
      <c r="AS22">
        <v>5.3571428999999997E-2</v>
      </c>
      <c r="AT22">
        <v>0.10714285699999999</v>
      </c>
      <c r="AU22">
        <f t="shared" si="5"/>
        <v>5.3571427999999997E-2</v>
      </c>
      <c r="AV22">
        <v>4.4642857000000001E-2</v>
      </c>
      <c r="AW22">
        <v>0.125</v>
      </c>
      <c r="AX22">
        <f t="shared" si="6"/>
        <v>8.0357142999999992E-2</v>
      </c>
      <c r="AY22">
        <v>3.5714285999999998E-2</v>
      </c>
      <c r="AZ22">
        <v>9.8214285999999998E-2</v>
      </c>
      <c r="BA22">
        <f t="shared" si="7"/>
        <v>6.25E-2</v>
      </c>
      <c r="BB22">
        <v>1.0297442590000001</v>
      </c>
      <c r="BC22">
        <v>0.29670597300000001</v>
      </c>
    </row>
    <row r="23" spans="1:55" ht="15.75" x14ac:dyDescent="0.25">
      <c r="A23" s="82" t="s">
        <v>138</v>
      </c>
      <c r="B23" s="91" t="s">
        <v>154</v>
      </c>
      <c r="C23" t="s">
        <v>100</v>
      </c>
      <c r="D23" s="86" t="s">
        <v>144</v>
      </c>
      <c r="E23" s="86" t="s">
        <v>147</v>
      </c>
      <c r="F23" s="86" t="s">
        <v>145</v>
      </c>
      <c r="G23" s="86" t="s">
        <v>145</v>
      </c>
      <c r="H23" s="86" t="s">
        <v>145</v>
      </c>
      <c r="I23" s="86" t="s">
        <v>145</v>
      </c>
      <c r="J23" s="87" t="s">
        <v>145</v>
      </c>
      <c r="K23" s="86" t="s">
        <v>145</v>
      </c>
      <c r="L23" s="86" t="s">
        <v>145</v>
      </c>
      <c r="M23">
        <v>1.02</v>
      </c>
      <c r="N23">
        <v>0.13</v>
      </c>
      <c r="O23">
        <v>0.17</v>
      </c>
      <c r="P23">
        <f t="shared" si="0"/>
        <v>0</v>
      </c>
      <c r="Q23">
        <v>0.17</v>
      </c>
      <c r="R23">
        <v>0.23</v>
      </c>
      <c r="S23">
        <f t="shared" si="1"/>
        <v>0.03</v>
      </c>
      <c r="T23">
        <v>0.26</v>
      </c>
      <c r="U23">
        <v>0.47</v>
      </c>
      <c r="V23">
        <f t="shared" si="2"/>
        <v>1.0000000000000009E-2</v>
      </c>
      <c r="W23">
        <v>0.48</v>
      </c>
      <c r="X23">
        <v>0.37</v>
      </c>
      <c r="Y23">
        <f t="shared" si="3"/>
        <v>3.999999999999998E-2</v>
      </c>
      <c r="Z23">
        <v>0.33</v>
      </c>
      <c r="AA23">
        <v>0.16</v>
      </c>
      <c r="AB23">
        <v>0.43</v>
      </c>
      <c r="AC23">
        <v>0.37</v>
      </c>
      <c r="AD23">
        <v>0.44</v>
      </c>
      <c r="AE23">
        <v>0.51</v>
      </c>
      <c r="AF23">
        <v>0.05</v>
      </c>
      <c r="AG23">
        <v>0.61</v>
      </c>
      <c r="AH23">
        <v>0.12</v>
      </c>
      <c r="AI23">
        <v>0.05</v>
      </c>
      <c r="AJ23">
        <v>7.0000000000000007E-2</v>
      </c>
      <c r="AK23">
        <v>0.02</v>
      </c>
      <c r="AL23">
        <v>0.18</v>
      </c>
      <c r="AM23">
        <v>0.2</v>
      </c>
      <c r="AN23">
        <v>0.28000000000000003</v>
      </c>
      <c r="AO23">
        <f t="shared" si="4"/>
        <v>4.9999999999999989E-2</v>
      </c>
      <c r="AP23">
        <v>0.33</v>
      </c>
      <c r="AQ23">
        <v>0.13</v>
      </c>
      <c r="AR23">
        <v>0.64</v>
      </c>
      <c r="AS23">
        <v>7.0000000000000007E-2</v>
      </c>
      <c r="AT23">
        <v>0.12</v>
      </c>
      <c r="AU23">
        <f t="shared" si="5"/>
        <v>4.9999999999999989E-2</v>
      </c>
      <c r="AV23">
        <v>0.05</v>
      </c>
      <c r="AW23">
        <v>0.13</v>
      </c>
      <c r="AX23">
        <f t="shared" si="6"/>
        <v>0.08</v>
      </c>
      <c r="AY23">
        <v>5.5E-2</v>
      </c>
      <c r="AZ23">
        <v>0.11</v>
      </c>
      <c r="BA23">
        <f t="shared" si="7"/>
        <v>5.5E-2</v>
      </c>
      <c r="BB23">
        <v>0.80285145599999996</v>
      </c>
      <c r="BC23">
        <v>0.157079633</v>
      </c>
    </row>
    <row r="24" spans="1:55" ht="15.75" x14ac:dyDescent="0.25">
      <c r="A24" s="82" t="s">
        <v>138</v>
      </c>
      <c r="B24" s="91" t="s">
        <v>154</v>
      </c>
      <c r="C24" t="s">
        <v>100</v>
      </c>
      <c r="D24" s="86" t="s">
        <v>144</v>
      </c>
      <c r="E24" s="86" t="s">
        <v>147</v>
      </c>
      <c r="F24" s="86" t="s">
        <v>145</v>
      </c>
      <c r="G24" s="86" t="s">
        <v>145</v>
      </c>
      <c r="H24" s="86" t="s">
        <v>145</v>
      </c>
      <c r="I24" s="86" t="s">
        <v>145</v>
      </c>
      <c r="J24" s="87" t="s">
        <v>145</v>
      </c>
      <c r="K24" s="86" t="s">
        <v>145</v>
      </c>
      <c r="L24" s="86" t="s">
        <v>145</v>
      </c>
      <c r="M24">
        <v>1</v>
      </c>
      <c r="N24">
        <v>0.103773585</v>
      </c>
      <c r="O24">
        <v>0.146226415</v>
      </c>
      <c r="P24">
        <f t="shared" si="0"/>
        <v>4.716981000000009E-3</v>
      </c>
      <c r="Q24">
        <v>0.15094339600000001</v>
      </c>
      <c r="R24">
        <v>0.19811320800000001</v>
      </c>
      <c r="S24">
        <f t="shared" si="1"/>
        <v>2.8301885999999998E-2</v>
      </c>
      <c r="T24">
        <v>0.22641509400000001</v>
      </c>
      <c r="U24">
        <v>0.34905660399999999</v>
      </c>
      <c r="V24">
        <f t="shared" si="2"/>
        <v>4.7169811000000006E-2</v>
      </c>
      <c r="W24">
        <v>0.396226415</v>
      </c>
      <c r="X24">
        <v>0.26886792500000001</v>
      </c>
      <c r="Y24">
        <f t="shared" si="3"/>
        <v>2.3584906000000017E-2</v>
      </c>
      <c r="Z24">
        <v>0.24528301899999999</v>
      </c>
      <c r="AA24">
        <v>8.4905659999999994E-2</v>
      </c>
      <c r="AB24">
        <v>0.396226415</v>
      </c>
      <c r="AC24">
        <v>0.35849056600000001</v>
      </c>
      <c r="AD24">
        <v>0.36320754700000002</v>
      </c>
      <c r="AE24">
        <v>0.46226415100000001</v>
      </c>
      <c r="AF24">
        <v>5.6603774000000003E-2</v>
      </c>
      <c r="AG24">
        <v>0.61320754700000002</v>
      </c>
      <c r="AH24">
        <v>0.17924528300000001</v>
      </c>
      <c r="AI24">
        <v>2.8301887000000001E-2</v>
      </c>
      <c r="AJ24">
        <v>8.4905659999999994E-2</v>
      </c>
      <c r="AK24">
        <v>2.8301887000000001E-2</v>
      </c>
      <c r="AL24">
        <v>0.21698113199999999</v>
      </c>
      <c r="AM24">
        <v>0.235849057</v>
      </c>
      <c r="AN24">
        <v>0.27358490600000002</v>
      </c>
      <c r="AO24">
        <f t="shared" si="4"/>
        <v>6.6037735999999958E-2</v>
      </c>
      <c r="AP24">
        <v>0.33962264199999997</v>
      </c>
      <c r="AQ24">
        <v>0.160377358</v>
      </c>
      <c r="AR24">
        <v>0.53773584900000004</v>
      </c>
      <c r="AS24">
        <v>3.7735849000000002E-2</v>
      </c>
      <c r="AT24">
        <v>6.6037736E-2</v>
      </c>
      <c r="AU24">
        <f t="shared" si="5"/>
        <v>2.8301886999999998E-2</v>
      </c>
      <c r="AV24">
        <v>3.7735849000000002E-2</v>
      </c>
      <c r="AW24">
        <v>6.6037736E-2</v>
      </c>
      <c r="AX24">
        <f t="shared" si="6"/>
        <v>2.8301886999999998E-2</v>
      </c>
      <c r="AY24">
        <v>3.7735849000000002E-2</v>
      </c>
      <c r="AZ24">
        <v>4.7169810999999999E-2</v>
      </c>
      <c r="BA24">
        <f t="shared" si="7"/>
        <v>9.4339619999999971E-3</v>
      </c>
      <c r="BB24">
        <v>0.50614548299999995</v>
      </c>
      <c r="BC24">
        <v>0.29670597300000001</v>
      </c>
    </row>
    <row r="25" spans="1:55" ht="15.75" x14ac:dyDescent="0.25">
      <c r="A25" s="82" t="s">
        <v>138</v>
      </c>
      <c r="B25" s="91" t="s">
        <v>154</v>
      </c>
      <c r="C25" t="s">
        <v>100</v>
      </c>
      <c r="D25" s="86" t="s">
        <v>144</v>
      </c>
      <c r="E25" s="86" t="s">
        <v>147</v>
      </c>
      <c r="F25" s="86" t="s">
        <v>145</v>
      </c>
      <c r="G25" s="86" t="s">
        <v>145</v>
      </c>
      <c r="H25" s="86" t="s">
        <v>145</v>
      </c>
      <c r="I25" s="86" t="s">
        <v>145</v>
      </c>
      <c r="J25" s="87" t="s">
        <v>145</v>
      </c>
      <c r="K25" s="86" t="s">
        <v>145</v>
      </c>
      <c r="L25" s="86" t="s">
        <v>145</v>
      </c>
      <c r="M25">
        <v>1.0194174760000001</v>
      </c>
      <c r="N25">
        <v>0.116504854</v>
      </c>
      <c r="O25">
        <v>0.17475728200000001</v>
      </c>
      <c r="P25">
        <f t="shared" si="0"/>
        <v>0</v>
      </c>
      <c r="Q25">
        <v>0.17475728200000001</v>
      </c>
      <c r="R25">
        <v>0.28155339800000001</v>
      </c>
      <c r="S25">
        <f t="shared" si="1"/>
        <v>4.8543689000000001E-2</v>
      </c>
      <c r="T25">
        <v>0.33009708700000001</v>
      </c>
      <c r="U25">
        <v>0.38834951499999998</v>
      </c>
      <c r="V25">
        <f t="shared" si="2"/>
        <v>1.9417475000000017E-2</v>
      </c>
      <c r="W25">
        <v>0.40776699</v>
      </c>
      <c r="X25">
        <v>0.27184466000000002</v>
      </c>
      <c r="Y25">
        <f t="shared" si="3"/>
        <v>0</v>
      </c>
      <c r="Z25">
        <v>0.27184466000000002</v>
      </c>
      <c r="AA25">
        <v>0.106796117</v>
      </c>
      <c r="AB25">
        <v>0.42718446599999998</v>
      </c>
      <c r="AC25">
        <v>0.398058252</v>
      </c>
      <c r="AD25">
        <v>0.37864077699999998</v>
      </c>
      <c r="AE25">
        <v>0.59223300999999995</v>
      </c>
      <c r="AF25">
        <v>4.8543689000000001E-2</v>
      </c>
      <c r="AG25">
        <v>0.67961165000000001</v>
      </c>
      <c r="AH25">
        <v>0.21359223299999999</v>
      </c>
      <c r="AI25">
        <v>9.7087379000000001E-2</v>
      </c>
      <c r="AJ25">
        <v>8.7378641000000007E-2</v>
      </c>
      <c r="AK25">
        <v>1.9417475999999999E-2</v>
      </c>
      <c r="AL25">
        <v>0.18446601900000001</v>
      </c>
      <c r="AM25">
        <v>0.203883495</v>
      </c>
      <c r="AN25">
        <v>0.28155339800000001</v>
      </c>
      <c r="AO25">
        <f t="shared" si="4"/>
        <v>9.7087378999999974E-2</v>
      </c>
      <c r="AP25">
        <v>0.37864077699999998</v>
      </c>
      <c r="AQ25">
        <v>0.16504854399999999</v>
      </c>
      <c r="AR25">
        <v>0.56310679600000002</v>
      </c>
      <c r="AS25">
        <v>5.8252427000000002E-2</v>
      </c>
      <c r="AT25">
        <v>0.106796117</v>
      </c>
      <c r="AU25">
        <f t="shared" si="5"/>
        <v>4.8543689999999994E-2</v>
      </c>
      <c r="AV25">
        <v>4.8543689000000001E-2</v>
      </c>
      <c r="AW25">
        <v>0.106796117</v>
      </c>
      <c r="AX25">
        <f t="shared" si="6"/>
        <v>5.8252427999999995E-2</v>
      </c>
      <c r="AY25">
        <v>4.8543689000000001E-2</v>
      </c>
      <c r="AZ25">
        <v>6.7961165000000004E-2</v>
      </c>
      <c r="BA25">
        <f t="shared" si="7"/>
        <v>1.9417476000000003E-2</v>
      </c>
      <c r="BB25">
        <v>1.0297442590000001</v>
      </c>
      <c r="BC25">
        <v>0.19198621799999999</v>
      </c>
    </row>
    <row r="26" spans="1:55" ht="15.75" x14ac:dyDescent="0.25">
      <c r="A26" s="82" t="s">
        <v>138</v>
      </c>
      <c r="B26" s="91" t="s">
        <v>154</v>
      </c>
      <c r="C26" t="s">
        <v>100</v>
      </c>
      <c r="D26" s="86" t="s">
        <v>144</v>
      </c>
      <c r="E26" s="86" t="s">
        <v>147</v>
      </c>
      <c r="F26" s="86" t="s">
        <v>145</v>
      </c>
      <c r="G26" s="86" t="s">
        <v>145</v>
      </c>
      <c r="H26" s="86" t="s">
        <v>145</v>
      </c>
      <c r="I26" s="86" t="s">
        <v>145</v>
      </c>
      <c r="J26" s="87" t="s">
        <v>145</v>
      </c>
      <c r="K26" s="86" t="s">
        <v>145</v>
      </c>
      <c r="L26" s="86" t="s">
        <v>145</v>
      </c>
      <c r="M26">
        <v>1.0084033610000001</v>
      </c>
      <c r="N26">
        <v>7.5630251999999995E-2</v>
      </c>
      <c r="O26">
        <v>0.16806722700000001</v>
      </c>
      <c r="P26">
        <f t="shared" si="0"/>
        <v>8.4033609999999981E-3</v>
      </c>
      <c r="Q26">
        <v>0.17647058800000001</v>
      </c>
      <c r="R26">
        <v>0.20168067200000001</v>
      </c>
      <c r="S26">
        <f t="shared" si="1"/>
        <v>3.3613445999999991E-2</v>
      </c>
      <c r="T26">
        <v>0.235294118</v>
      </c>
      <c r="U26">
        <v>0.38655462200000001</v>
      </c>
      <c r="V26">
        <f t="shared" si="2"/>
        <v>-8.4033609999999981E-3</v>
      </c>
      <c r="W26">
        <v>0.37815126100000002</v>
      </c>
      <c r="X26">
        <v>0.29831932799999999</v>
      </c>
      <c r="Y26">
        <f t="shared" si="3"/>
        <v>7.1428571999999996E-2</v>
      </c>
      <c r="Z26">
        <v>0.226890756</v>
      </c>
      <c r="AA26">
        <v>7.5630251999999995E-2</v>
      </c>
      <c r="AB26">
        <v>0.36134453799999999</v>
      </c>
      <c r="AC26">
        <v>0.31092437000000001</v>
      </c>
      <c r="AD26">
        <v>0.38655462200000001</v>
      </c>
      <c r="AE26">
        <v>0.52941176499999998</v>
      </c>
      <c r="AF26">
        <v>4.2016807000000003E-2</v>
      </c>
      <c r="AG26">
        <v>0.68907563000000005</v>
      </c>
      <c r="AH26">
        <v>0.226890756</v>
      </c>
      <c r="AI26">
        <v>6.7226890999999997E-2</v>
      </c>
      <c r="AJ26">
        <v>6.7226890999999997E-2</v>
      </c>
      <c r="AK26">
        <v>1.2605042E-2</v>
      </c>
      <c r="AL26">
        <v>0.26050420200000002</v>
      </c>
      <c r="AM26">
        <v>0.13865546200000001</v>
      </c>
      <c r="AN26">
        <v>0.20588235299999999</v>
      </c>
      <c r="AO26">
        <f t="shared" si="4"/>
        <v>7.1428571000000024E-2</v>
      </c>
      <c r="AP26">
        <v>0.27731092400000001</v>
      </c>
      <c r="AQ26">
        <v>0.17647058800000001</v>
      </c>
      <c r="AR26">
        <v>0.60504201700000004</v>
      </c>
      <c r="AS26">
        <v>5.8823528999999999E-2</v>
      </c>
      <c r="AT26">
        <v>0.100840336</v>
      </c>
      <c r="AU26">
        <f t="shared" si="5"/>
        <v>4.2016807000000003E-2</v>
      </c>
      <c r="AV26">
        <v>3.3613444999999999E-2</v>
      </c>
      <c r="AW26">
        <v>0.109243697</v>
      </c>
      <c r="AX26">
        <f t="shared" si="6"/>
        <v>7.5630252000000009E-2</v>
      </c>
      <c r="AY26">
        <v>3.7815125999999998E-2</v>
      </c>
      <c r="AZ26">
        <v>0.109243697</v>
      </c>
      <c r="BA26">
        <f t="shared" si="7"/>
        <v>7.1428570999999996E-2</v>
      </c>
      <c r="BB26">
        <v>0.90757121100000004</v>
      </c>
      <c r="BC26">
        <v>0.13962633999999999</v>
      </c>
    </row>
    <row r="27" spans="1:55" ht="15.75" x14ac:dyDescent="0.25">
      <c r="A27" s="82" t="s">
        <v>138</v>
      </c>
      <c r="B27" s="91" t="s">
        <v>154</v>
      </c>
      <c r="C27" t="s">
        <v>100</v>
      </c>
      <c r="D27" s="86" t="s">
        <v>144</v>
      </c>
      <c r="E27" s="86" t="s">
        <v>147</v>
      </c>
      <c r="F27" s="86" t="s">
        <v>145</v>
      </c>
      <c r="G27" s="86" t="s">
        <v>145</v>
      </c>
      <c r="H27" s="86" t="s">
        <v>145</v>
      </c>
      <c r="I27" s="86" t="s">
        <v>145</v>
      </c>
      <c r="J27" s="87" t="s">
        <v>145</v>
      </c>
      <c r="K27" s="86" t="s">
        <v>145</v>
      </c>
      <c r="L27" s="86" t="s">
        <v>145</v>
      </c>
      <c r="M27">
        <v>1.016304348</v>
      </c>
      <c r="N27">
        <v>9.7826087000000006E-2</v>
      </c>
      <c r="O27">
        <v>0.15760869599999999</v>
      </c>
      <c r="P27">
        <f t="shared" si="0"/>
        <v>5.4347819999999991E-3</v>
      </c>
      <c r="Q27">
        <v>0.16304347799999999</v>
      </c>
      <c r="R27">
        <v>0.21739130400000001</v>
      </c>
      <c r="S27">
        <f t="shared" si="1"/>
        <v>4.3478261000000018E-2</v>
      </c>
      <c r="T27">
        <v>0.26086956500000003</v>
      </c>
      <c r="U27">
        <v>0.39130434800000002</v>
      </c>
      <c r="V27">
        <f t="shared" si="2"/>
        <v>1.086956499999997E-2</v>
      </c>
      <c r="W27">
        <v>0.40217391299999999</v>
      </c>
      <c r="X27">
        <v>0.32608695700000001</v>
      </c>
      <c r="Y27">
        <f t="shared" si="3"/>
        <v>4.3478261000000018E-2</v>
      </c>
      <c r="Z27">
        <v>0.28260869599999999</v>
      </c>
      <c r="AA27">
        <v>0.108695652</v>
      </c>
      <c r="AB27">
        <v>0.39130434800000002</v>
      </c>
      <c r="AC27">
        <v>0.239130435</v>
      </c>
      <c r="AD27">
        <v>0.41304347800000002</v>
      </c>
      <c r="AE27">
        <v>0.46739130400000001</v>
      </c>
      <c r="AF27">
        <v>4.3478260999999997E-2</v>
      </c>
      <c r="AG27">
        <v>0.69565217400000001</v>
      </c>
      <c r="AH27">
        <v>0.17391304299999999</v>
      </c>
      <c r="AI27">
        <v>4.3478260999999997E-2</v>
      </c>
      <c r="AJ27">
        <v>7.6086956999999997E-2</v>
      </c>
      <c r="AK27">
        <v>3.2608696E-2</v>
      </c>
      <c r="AL27">
        <v>0.25</v>
      </c>
      <c r="AM27">
        <v>0.19565217400000001</v>
      </c>
      <c r="AN27">
        <v>0.22826087</v>
      </c>
      <c r="AO27">
        <f t="shared" si="4"/>
        <v>8.6956521000000009E-2</v>
      </c>
      <c r="AP27">
        <v>0.31521739100000001</v>
      </c>
      <c r="AQ27">
        <v>0.25</v>
      </c>
      <c r="AR27">
        <v>0.47826087</v>
      </c>
      <c r="AS27">
        <v>4.8913043000000003E-2</v>
      </c>
      <c r="AT27">
        <v>9.7826087000000006E-2</v>
      </c>
      <c r="AU27">
        <f t="shared" si="5"/>
        <v>4.8913044000000003E-2</v>
      </c>
      <c r="AV27">
        <v>4.3478260999999997E-2</v>
      </c>
      <c r="AW27">
        <v>0.108695652</v>
      </c>
      <c r="AX27">
        <f t="shared" si="6"/>
        <v>6.5217391000000013E-2</v>
      </c>
      <c r="AY27">
        <v>4.3478260999999997E-2</v>
      </c>
      <c r="AZ27">
        <v>0.108695652</v>
      </c>
      <c r="BA27">
        <f t="shared" si="7"/>
        <v>6.5217391000000013E-2</v>
      </c>
      <c r="BB27">
        <v>1.134464014</v>
      </c>
      <c r="BC27">
        <v>0.12217304800000001</v>
      </c>
    </row>
    <row r="28" spans="1:55" ht="15.75" x14ac:dyDescent="0.25">
      <c r="A28" s="82" t="s">
        <v>138</v>
      </c>
      <c r="B28" s="91" t="s">
        <v>154</v>
      </c>
      <c r="C28" t="s">
        <v>100</v>
      </c>
      <c r="D28" s="86" t="s">
        <v>144</v>
      </c>
      <c r="E28" s="86" t="s">
        <v>147</v>
      </c>
      <c r="F28" s="86" t="s">
        <v>145</v>
      </c>
      <c r="G28" s="86" t="s">
        <v>145</v>
      </c>
      <c r="H28" s="86" t="s">
        <v>145</v>
      </c>
      <c r="I28" s="86" t="s">
        <v>145</v>
      </c>
      <c r="J28" s="87" t="s">
        <v>145</v>
      </c>
      <c r="K28" s="86" t="s">
        <v>145</v>
      </c>
      <c r="L28" s="86" t="s">
        <v>145</v>
      </c>
      <c r="M28">
        <v>1</v>
      </c>
      <c r="N28">
        <v>7.5471698000000004E-2</v>
      </c>
      <c r="O28">
        <v>0.122641509</v>
      </c>
      <c r="P28">
        <f t="shared" si="0"/>
        <v>9.4339630000000035E-3</v>
      </c>
      <c r="Q28">
        <v>0.132075472</v>
      </c>
      <c r="R28">
        <v>0.160377358</v>
      </c>
      <c r="S28">
        <f t="shared" si="1"/>
        <v>2.8301886999999998E-2</v>
      </c>
      <c r="T28">
        <v>0.188679245</v>
      </c>
      <c r="U28">
        <v>0.38679245299999998</v>
      </c>
      <c r="V28">
        <f t="shared" si="2"/>
        <v>-1.8867925000000008E-2</v>
      </c>
      <c r="W28">
        <v>0.36792452799999997</v>
      </c>
      <c r="X28">
        <v>0.30188679200000001</v>
      </c>
      <c r="Y28">
        <f t="shared" si="3"/>
        <v>6.6037735000000014E-2</v>
      </c>
      <c r="Z28">
        <v>0.235849057</v>
      </c>
      <c r="AA28">
        <v>0.14150943399999999</v>
      </c>
      <c r="AB28">
        <v>0.42452830200000002</v>
      </c>
      <c r="AC28">
        <v>0.37735849100000002</v>
      </c>
      <c r="AD28">
        <v>0.38679245299999998</v>
      </c>
      <c r="AE28">
        <v>0.50471698099999995</v>
      </c>
      <c r="AF28">
        <v>9.4339000000000003E-3</v>
      </c>
      <c r="AG28">
        <v>0.65094339599999995</v>
      </c>
      <c r="AH28">
        <v>0.28301886799999998</v>
      </c>
      <c r="AI28">
        <v>6.6037736E-2</v>
      </c>
      <c r="AJ28">
        <v>8.4905659999999994E-2</v>
      </c>
      <c r="AK28">
        <v>1.8867925000000001E-2</v>
      </c>
      <c r="AL28">
        <v>0.28301886799999998</v>
      </c>
      <c r="AM28">
        <v>0.16981132099999999</v>
      </c>
      <c r="AN28">
        <v>0.17924528300000001</v>
      </c>
      <c r="AO28">
        <f t="shared" si="4"/>
        <v>6.6037735999999986E-2</v>
      </c>
      <c r="AP28">
        <v>0.24528301899999999</v>
      </c>
      <c r="AQ28">
        <v>0.16981132099999999</v>
      </c>
      <c r="AR28">
        <v>0.54716981099999995</v>
      </c>
      <c r="AS28">
        <v>7.5471698000000004E-2</v>
      </c>
      <c r="AT28">
        <v>0.122641509</v>
      </c>
      <c r="AU28">
        <f t="shared" si="5"/>
        <v>4.7169810999999992E-2</v>
      </c>
      <c r="AV28">
        <v>5.1886792000000001E-2</v>
      </c>
      <c r="AW28">
        <v>0.11320754700000001</v>
      </c>
      <c r="AX28">
        <f t="shared" si="6"/>
        <v>6.1320755000000005E-2</v>
      </c>
      <c r="AY28">
        <v>3.7735849000000002E-2</v>
      </c>
      <c r="AZ28">
        <v>0.103773585</v>
      </c>
      <c r="BA28">
        <f t="shared" si="7"/>
        <v>6.6037736E-2</v>
      </c>
      <c r="BB28">
        <v>0.87266462600000005</v>
      </c>
      <c r="BC28">
        <v>0.12217304800000001</v>
      </c>
    </row>
    <row r="29" spans="1:55" ht="15.75" x14ac:dyDescent="0.25">
      <c r="A29" s="82" t="s">
        <v>138</v>
      </c>
      <c r="B29" s="91" t="s">
        <v>154</v>
      </c>
      <c r="C29" t="s">
        <v>100</v>
      </c>
      <c r="D29" s="86" t="s">
        <v>144</v>
      </c>
      <c r="E29" s="86" t="s">
        <v>147</v>
      </c>
      <c r="F29" s="86" t="s">
        <v>145</v>
      </c>
      <c r="G29" s="86" t="s">
        <v>145</v>
      </c>
      <c r="H29" s="86" t="s">
        <v>145</v>
      </c>
      <c r="I29" s="86" t="s">
        <v>145</v>
      </c>
      <c r="J29" s="87" t="s">
        <v>145</v>
      </c>
      <c r="K29" s="86" t="s">
        <v>145</v>
      </c>
      <c r="L29" s="86" t="s">
        <v>145</v>
      </c>
      <c r="M29">
        <v>1.032967033</v>
      </c>
      <c r="N29">
        <v>0.12087912100000001</v>
      </c>
      <c r="O29">
        <v>0.18681318699999999</v>
      </c>
      <c r="P29">
        <f t="shared" si="0"/>
        <v>1.0989011000000021E-2</v>
      </c>
      <c r="Q29">
        <v>0.19780219800000001</v>
      </c>
      <c r="R29">
        <v>0.27472527499999999</v>
      </c>
      <c r="S29">
        <f t="shared" si="1"/>
        <v>4.3956044000000027E-2</v>
      </c>
      <c r="T29">
        <v>0.31868131900000002</v>
      </c>
      <c r="U29">
        <v>0.41758241800000001</v>
      </c>
      <c r="V29">
        <f t="shared" si="2"/>
        <v>2.1978021999999986E-2</v>
      </c>
      <c r="W29">
        <v>0.43956044</v>
      </c>
      <c r="X29">
        <v>0.32967033000000001</v>
      </c>
      <c r="Y29">
        <f t="shared" si="3"/>
        <v>0.10989011000000001</v>
      </c>
      <c r="Z29">
        <v>0.21978022</v>
      </c>
      <c r="AA29">
        <v>0.12087912100000001</v>
      </c>
      <c r="AB29">
        <v>0.428571429</v>
      </c>
      <c r="AC29">
        <v>0.30769230800000003</v>
      </c>
      <c r="AD29">
        <v>0.40659340700000002</v>
      </c>
      <c r="AE29">
        <v>0.58241758200000004</v>
      </c>
      <c r="AF29">
        <v>4.3956044E-2</v>
      </c>
      <c r="AG29">
        <v>0.67032966999999999</v>
      </c>
      <c r="AH29">
        <v>0.21978022</v>
      </c>
      <c r="AI29">
        <v>0.10989011</v>
      </c>
      <c r="AJ29">
        <v>7.6923077000000006E-2</v>
      </c>
      <c r="AK29">
        <v>4.3956044E-2</v>
      </c>
      <c r="AL29">
        <v>0.18681318699999999</v>
      </c>
      <c r="AM29">
        <v>0.28571428599999998</v>
      </c>
      <c r="AN29">
        <v>0.351648352</v>
      </c>
      <c r="AO29">
        <f t="shared" si="4"/>
        <v>5.494505500000002E-2</v>
      </c>
      <c r="AP29">
        <v>0.40659340700000002</v>
      </c>
      <c r="AQ29">
        <v>0.21978022</v>
      </c>
      <c r="AR29">
        <v>0.71428571399999996</v>
      </c>
      <c r="AS29">
        <v>6.5934066E-2</v>
      </c>
      <c r="AT29">
        <v>0.12087912100000001</v>
      </c>
      <c r="AU29">
        <f t="shared" si="5"/>
        <v>5.4945055000000007E-2</v>
      </c>
      <c r="AV29">
        <v>4.3956044E-2</v>
      </c>
      <c r="AW29">
        <v>0.14285714299999999</v>
      </c>
      <c r="AX29">
        <f t="shared" si="6"/>
        <v>9.8901098999999992E-2</v>
      </c>
      <c r="AY29">
        <v>3.2967033E-2</v>
      </c>
      <c r="AZ29">
        <v>0.12087912100000001</v>
      </c>
      <c r="BA29">
        <f t="shared" si="7"/>
        <v>8.7912087999999999E-2</v>
      </c>
      <c r="BB29">
        <v>0.43633231300000003</v>
      </c>
      <c r="BC29">
        <v>0.24434609500000001</v>
      </c>
    </row>
    <row r="30" spans="1:55" ht="15.75" x14ac:dyDescent="0.25">
      <c r="A30" s="82" t="s">
        <v>138</v>
      </c>
      <c r="B30" s="91" t="s">
        <v>154</v>
      </c>
      <c r="C30" t="s">
        <v>100</v>
      </c>
      <c r="D30" s="86" t="s">
        <v>144</v>
      </c>
      <c r="E30" s="86" t="s">
        <v>147</v>
      </c>
      <c r="F30" s="86" t="s">
        <v>145</v>
      </c>
      <c r="G30" s="86" t="s">
        <v>145</v>
      </c>
      <c r="H30" s="86" t="s">
        <v>145</v>
      </c>
      <c r="I30" s="86" t="s">
        <v>145</v>
      </c>
      <c r="J30" s="87" t="s">
        <v>145</v>
      </c>
      <c r="K30" s="86" t="s">
        <v>145</v>
      </c>
      <c r="L30" s="86" t="s">
        <v>145</v>
      </c>
      <c r="M30">
        <v>0.99074074099999998</v>
      </c>
      <c r="N30">
        <v>9.2592593000000001E-2</v>
      </c>
      <c r="O30">
        <v>0.13888888899999999</v>
      </c>
      <c r="P30">
        <f t="shared" si="0"/>
        <v>9.2592590000000197E-3</v>
      </c>
      <c r="Q30">
        <v>0.14814814800000001</v>
      </c>
      <c r="R30">
        <v>0.20833333300000001</v>
      </c>
      <c r="S30">
        <f t="shared" si="1"/>
        <v>3.2407407999999999E-2</v>
      </c>
      <c r="T30">
        <v>0.24074074100000001</v>
      </c>
      <c r="U30">
        <v>0.37037037</v>
      </c>
      <c r="V30">
        <f t="shared" si="2"/>
        <v>9.2592599999999914E-3</v>
      </c>
      <c r="W30">
        <v>0.37962963</v>
      </c>
      <c r="X30">
        <v>0.36111111099999998</v>
      </c>
      <c r="Y30">
        <f t="shared" si="3"/>
        <v>0.10185185199999996</v>
      </c>
      <c r="Z30">
        <v>0.25925925900000002</v>
      </c>
      <c r="AA30">
        <v>0.12037037</v>
      </c>
      <c r="AB30">
        <v>0.39814814799999998</v>
      </c>
      <c r="AC30">
        <v>0.31481481500000003</v>
      </c>
      <c r="AD30">
        <v>0.37962963</v>
      </c>
      <c r="AE30">
        <v>0.55555555599999995</v>
      </c>
      <c r="AF30">
        <v>3.7037037000000002E-2</v>
      </c>
      <c r="AG30">
        <v>0.72222222199999997</v>
      </c>
      <c r="AH30">
        <v>0.21296296300000001</v>
      </c>
      <c r="AI30">
        <v>0.111111111</v>
      </c>
      <c r="AJ30">
        <v>6.4814814999999998E-2</v>
      </c>
      <c r="AK30">
        <v>4.62963E-3</v>
      </c>
      <c r="AL30">
        <v>0.21296296300000001</v>
      </c>
      <c r="AM30">
        <v>0.13888888899999999</v>
      </c>
      <c r="AN30">
        <v>0.30092592600000001</v>
      </c>
      <c r="AO30">
        <f t="shared" si="4"/>
        <v>7.8703703999999985E-2</v>
      </c>
      <c r="AP30">
        <v>0.37962963</v>
      </c>
      <c r="AQ30">
        <v>0.18055555600000001</v>
      </c>
      <c r="AR30">
        <v>0.61111111100000004</v>
      </c>
      <c r="AS30">
        <v>6.0185185000000002E-2</v>
      </c>
      <c r="AT30">
        <v>0.111111111</v>
      </c>
      <c r="AU30">
        <f t="shared" si="5"/>
        <v>5.0925925999999996E-2</v>
      </c>
      <c r="AV30">
        <v>3.7037037000000002E-2</v>
      </c>
      <c r="AW30">
        <v>0.10185185200000001</v>
      </c>
      <c r="AX30">
        <f t="shared" si="6"/>
        <v>6.4814814999999998E-2</v>
      </c>
      <c r="AY30">
        <v>3.7037037000000002E-2</v>
      </c>
      <c r="AZ30">
        <v>9.2592593000000001E-2</v>
      </c>
      <c r="BA30">
        <f t="shared" si="7"/>
        <v>5.5555555999999999E-2</v>
      </c>
      <c r="BB30">
        <v>0.95993108900000002</v>
      </c>
      <c r="BC30">
        <v>0.29670597300000001</v>
      </c>
    </row>
    <row r="31" spans="1:55" ht="15.75" x14ac:dyDescent="0.25">
      <c r="A31" s="82" t="s">
        <v>138</v>
      </c>
      <c r="B31" s="91" t="s">
        <v>154</v>
      </c>
      <c r="C31" t="s">
        <v>100</v>
      </c>
      <c r="D31" s="86" t="s">
        <v>144</v>
      </c>
      <c r="E31" s="86" t="s">
        <v>147</v>
      </c>
      <c r="F31" s="86" t="s">
        <v>145</v>
      </c>
      <c r="G31" s="86" t="s">
        <v>145</v>
      </c>
      <c r="H31" s="86" t="s">
        <v>145</v>
      </c>
      <c r="I31" s="86" t="s">
        <v>145</v>
      </c>
      <c r="J31" s="87" t="s">
        <v>145</v>
      </c>
      <c r="K31" s="86" t="s">
        <v>145</v>
      </c>
      <c r="L31" s="86" t="s">
        <v>145</v>
      </c>
      <c r="M31">
        <v>1.0471698110000001</v>
      </c>
      <c r="N31">
        <v>9.4339622999999997E-2</v>
      </c>
      <c r="O31">
        <v>0.160377358</v>
      </c>
      <c r="P31">
        <f t="shared" si="0"/>
        <v>0</v>
      </c>
      <c r="Q31">
        <v>0.160377358</v>
      </c>
      <c r="R31">
        <v>0.235849057</v>
      </c>
      <c r="S31">
        <f t="shared" si="1"/>
        <v>2.8301886000000026E-2</v>
      </c>
      <c r="T31">
        <v>0.26415094300000003</v>
      </c>
      <c r="U31">
        <v>0.41981132100000002</v>
      </c>
      <c r="V31">
        <f t="shared" si="2"/>
        <v>4.716981000000009E-3</v>
      </c>
      <c r="W31">
        <v>0.42452830200000002</v>
      </c>
      <c r="X31">
        <v>0.32075471700000002</v>
      </c>
      <c r="Y31">
        <f t="shared" si="3"/>
        <v>6.6037736000000014E-2</v>
      </c>
      <c r="Z31">
        <v>0.25471698100000001</v>
      </c>
      <c r="AA31">
        <v>0.132075472</v>
      </c>
      <c r="AB31">
        <v>0.45283018899999999</v>
      </c>
      <c r="AC31">
        <v>0.33962264199999997</v>
      </c>
      <c r="AD31">
        <v>0.42452830200000002</v>
      </c>
      <c r="AE31">
        <v>0.49056603799999998</v>
      </c>
      <c r="AF31">
        <v>3.3018868E-2</v>
      </c>
      <c r="AG31">
        <v>0.66037735799999997</v>
      </c>
      <c r="AH31">
        <v>0.14150943399999999</v>
      </c>
      <c r="AI31">
        <v>7.5471698000000004E-2</v>
      </c>
      <c r="AJ31">
        <v>8.4905659999999994E-2</v>
      </c>
      <c r="AK31">
        <v>4.7169810000000003E-3</v>
      </c>
      <c r="AL31">
        <v>0.18396226399999999</v>
      </c>
      <c r="AM31">
        <v>5.6603774000000003E-2</v>
      </c>
      <c r="AN31">
        <v>0.27358490600000002</v>
      </c>
      <c r="AO31">
        <f t="shared" si="4"/>
        <v>0.103773585</v>
      </c>
      <c r="AP31">
        <v>0.37735849100000002</v>
      </c>
      <c r="AQ31">
        <v>0.17924528300000001</v>
      </c>
      <c r="AR31">
        <v>0.56603773599999996</v>
      </c>
      <c r="AS31">
        <v>6.6037736E-2</v>
      </c>
      <c r="AT31">
        <v>0.122641509</v>
      </c>
      <c r="AU31">
        <f t="shared" si="5"/>
        <v>5.6603772999999996E-2</v>
      </c>
      <c r="AV31">
        <v>4.7169810999999999E-2</v>
      </c>
      <c r="AW31">
        <v>0.132075472</v>
      </c>
      <c r="AX31">
        <f t="shared" si="6"/>
        <v>8.4905660999999993E-2</v>
      </c>
      <c r="AY31">
        <v>4.7169810999999999E-2</v>
      </c>
      <c r="AZ31">
        <v>0.132075472</v>
      </c>
      <c r="BA31">
        <f t="shared" si="7"/>
        <v>8.4905660999999993E-2</v>
      </c>
      <c r="BB31">
        <v>0.73303828599999998</v>
      </c>
      <c r="BC31">
        <v>0.50614548299999995</v>
      </c>
    </row>
    <row r="32" spans="1:55" ht="15.75" x14ac:dyDescent="0.25">
      <c r="A32" s="82" t="s">
        <v>138</v>
      </c>
      <c r="B32" s="91" t="s">
        <v>154</v>
      </c>
      <c r="C32" t="s">
        <v>100</v>
      </c>
      <c r="D32" s="86" t="s">
        <v>144</v>
      </c>
      <c r="E32" s="86" t="s">
        <v>147</v>
      </c>
      <c r="F32" s="86" t="s">
        <v>145</v>
      </c>
      <c r="G32" s="86" t="s">
        <v>145</v>
      </c>
      <c r="H32" s="86" t="s">
        <v>145</v>
      </c>
      <c r="I32" s="86" t="s">
        <v>145</v>
      </c>
      <c r="J32" s="87" t="s">
        <v>145</v>
      </c>
      <c r="K32" s="86" t="s">
        <v>145</v>
      </c>
      <c r="L32" s="86" t="s">
        <v>145</v>
      </c>
      <c r="M32">
        <v>0.99166666699999995</v>
      </c>
      <c r="N32">
        <v>7.4999999999999997E-2</v>
      </c>
      <c r="O32">
        <v>0.15833333299999999</v>
      </c>
      <c r="P32">
        <f t="shared" si="0"/>
        <v>1.6666666999999996E-2</v>
      </c>
      <c r="Q32">
        <v>0.17499999999999999</v>
      </c>
      <c r="R32">
        <v>0.19166666700000001</v>
      </c>
      <c r="S32">
        <f t="shared" si="1"/>
        <v>4.9999999999999989E-2</v>
      </c>
      <c r="T32">
        <v>0.241666667</v>
      </c>
      <c r="U32">
        <v>0.35</v>
      </c>
      <c r="V32">
        <f t="shared" si="2"/>
        <v>3.7500000000000033E-2</v>
      </c>
      <c r="W32">
        <v>0.38750000000000001</v>
      </c>
      <c r="X32">
        <v>0.29166666699999999</v>
      </c>
      <c r="Y32">
        <f t="shared" si="3"/>
        <v>6.6666666999999985E-2</v>
      </c>
      <c r="Z32">
        <v>0.22500000000000001</v>
      </c>
      <c r="AA32">
        <v>0.116666667</v>
      </c>
      <c r="AB32">
        <v>0.366666667</v>
      </c>
      <c r="AC32">
        <v>0.34166666699999998</v>
      </c>
      <c r="AD32">
        <v>0.35</v>
      </c>
      <c r="AE32">
        <v>0.491666667</v>
      </c>
      <c r="AF32">
        <v>0.05</v>
      </c>
      <c r="AG32">
        <v>0.69166666700000001</v>
      </c>
      <c r="AH32">
        <v>0.2</v>
      </c>
      <c r="AI32">
        <v>7.4999999999999997E-2</v>
      </c>
      <c r="AJ32">
        <v>7.4999999999999997E-2</v>
      </c>
      <c r="AK32">
        <v>4.1666669999999998E-3</v>
      </c>
      <c r="AL32">
        <v>0.20833333300000001</v>
      </c>
      <c r="AM32">
        <v>0.125</v>
      </c>
      <c r="AN32">
        <v>0.2</v>
      </c>
      <c r="AO32">
        <f t="shared" si="4"/>
        <v>0.116666667</v>
      </c>
      <c r="AP32">
        <v>0.31666666700000001</v>
      </c>
      <c r="AQ32">
        <v>0.16666666699999999</v>
      </c>
      <c r="AR32">
        <v>0.58333333300000001</v>
      </c>
      <c r="AS32">
        <v>5.8333333000000001E-2</v>
      </c>
      <c r="AT32">
        <v>0.108333333</v>
      </c>
      <c r="AU32">
        <f t="shared" si="5"/>
        <v>0.05</v>
      </c>
      <c r="AV32">
        <v>0.05</v>
      </c>
      <c r="AW32">
        <v>0.1</v>
      </c>
      <c r="AX32">
        <f t="shared" si="6"/>
        <v>0.05</v>
      </c>
      <c r="AY32">
        <v>5.8333333000000001E-2</v>
      </c>
      <c r="AZ32">
        <v>8.3333332999999996E-2</v>
      </c>
      <c r="BA32">
        <f t="shared" si="7"/>
        <v>2.4999999999999994E-2</v>
      </c>
      <c r="BB32">
        <v>1.0821041360000001</v>
      </c>
      <c r="BC32">
        <v>0.17453292500000001</v>
      </c>
    </row>
    <row r="33" spans="1:55" ht="15.75" x14ac:dyDescent="0.25">
      <c r="A33" s="82" t="s">
        <v>138</v>
      </c>
      <c r="B33" s="91" t="s">
        <v>154</v>
      </c>
      <c r="C33" t="s">
        <v>100</v>
      </c>
      <c r="D33" s="86" t="s">
        <v>144</v>
      </c>
      <c r="E33" s="86" t="s">
        <v>147</v>
      </c>
      <c r="F33" s="86" t="s">
        <v>145</v>
      </c>
      <c r="G33" s="86" t="s">
        <v>145</v>
      </c>
      <c r="H33" s="86" t="s">
        <v>145</v>
      </c>
      <c r="I33" s="86" t="s">
        <v>145</v>
      </c>
      <c r="J33" s="87" t="s">
        <v>145</v>
      </c>
      <c r="K33" s="86" t="s">
        <v>145</v>
      </c>
      <c r="L33" s="86" t="s">
        <v>145</v>
      </c>
      <c r="M33">
        <v>0.98</v>
      </c>
      <c r="N33">
        <v>0.1</v>
      </c>
      <c r="O33">
        <v>0.115</v>
      </c>
      <c r="P33">
        <f t="shared" si="0"/>
        <v>1.4999999999999999E-2</v>
      </c>
      <c r="Q33">
        <v>0.13</v>
      </c>
      <c r="R33">
        <v>0.16</v>
      </c>
      <c r="S33">
        <f t="shared" si="1"/>
        <v>7.0000000000000007E-2</v>
      </c>
      <c r="T33">
        <v>0.23</v>
      </c>
      <c r="U33">
        <v>0.33</v>
      </c>
      <c r="V33">
        <f t="shared" si="2"/>
        <v>2.9999999999999971E-2</v>
      </c>
      <c r="W33">
        <v>0.36</v>
      </c>
      <c r="X33">
        <v>0.25</v>
      </c>
      <c r="Y33">
        <f t="shared" si="3"/>
        <v>7.9999999999999988E-2</v>
      </c>
      <c r="Z33">
        <v>0.17</v>
      </c>
      <c r="AA33">
        <v>0.11</v>
      </c>
      <c r="AB33">
        <v>0.35</v>
      </c>
      <c r="AC33">
        <v>0.32</v>
      </c>
      <c r="AD33">
        <v>0.33500000000000002</v>
      </c>
      <c r="AE33">
        <v>0.49</v>
      </c>
      <c r="AF33">
        <v>7.0000000000000007E-2</v>
      </c>
      <c r="AG33">
        <v>0.72</v>
      </c>
      <c r="AH33">
        <v>0.18</v>
      </c>
      <c r="AI33">
        <v>0.09</v>
      </c>
      <c r="AJ33">
        <v>7.0000000000000007E-2</v>
      </c>
      <c r="AK33">
        <v>0.03</v>
      </c>
      <c r="AL33">
        <v>0.19</v>
      </c>
      <c r="AM33">
        <v>0.24</v>
      </c>
      <c r="AN33">
        <v>0.31</v>
      </c>
      <c r="AO33">
        <f t="shared" si="4"/>
        <v>7.0000000000000007E-2</v>
      </c>
      <c r="AP33">
        <v>0.38</v>
      </c>
      <c r="AQ33">
        <v>0.2</v>
      </c>
      <c r="AR33">
        <v>0.54</v>
      </c>
      <c r="AS33">
        <v>7.0000000000000007E-2</v>
      </c>
      <c r="AT33">
        <v>0.08</v>
      </c>
      <c r="AU33">
        <f t="shared" si="5"/>
        <v>9.999999999999995E-3</v>
      </c>
      <c r="AV33">
        <v>0.05</v>
      </c>
      <c r="AW33">
        <v>0.08</v>
      </c>
      <c r="AX33">
        <f t="shared" si="6"/>
        <v>0.03</v>
      </c>
      <c r="AY33">
        <v>0.04</v>
      </c>
      <c r="AZ33">
        <v>0.05</v>
      </c>
      <c r="BA33">
        <f t="shared" si="7"/>
        <v>1.0000000000000002E-2</v>
      </c>
      <c r="BB33">
        <v>1.3613568170000001</v>
      </c>
      <c r="BC33">
        <v>0.12217304800000001</v>
      </c>
    </row>
    <row r="34" spans="1:55" ht="15.75" x14ac:dyDescent="0.25">
      <c r="A34" s="82" t="s">
        <v>138</v>
      </c>
      <c r="B34" s="91" t="s">
        <v>154</v>
      </c>
      <c r="C34" t="s">
        <v>100</v>
      </c>
      <c r="D34" s="86" t="s">
        <v>144</v>
      </c>
      <c r="E34" s="86" t="s">
        <v>147</v>
      </c>
      <c r="F34" s="86" t="s">
        <v>145</v>
      </c>
      <c r="G34" s="86" t="s">
        <v>145</v>
      </c>
      <c r="H34" s="86" t="s">
        <v>145</v>
      </c>
      <c r="I34" s="86" t="s">
        <v>145</v>
      </c>
      <c r="J34" s="87" t="s">
        <v>145</v>
      </c>
      <c r="K34" s="86" t="s">
        <v>145</v>
      </c>
      <c r="L34" s="86" t="s">
        <v>145</v>
      </c>
      <c r="M34">
        <v>1</v>
      </c>
      <c r="N34">
        <v>9.9009900999999997E-2</v>
      </c>
      <c r="O34">
        <v>0.163366337</v>
      </c>
      <c r="P34">
        <f t="shared" si="0"/>
        <v>1.4851484999999998E-2</v>
      </c>
      <c r="Q34">
        <v>0.178217822</v>
      </c>
      <c r="R34">
        <v>0.21782178199999999</v>
      </c>
      <c r="S34">
        <f t="shared" si="1"/>
        <v>2.4752474999999996E-2</v>
      </c>
      <c r="T34">
        <v>0.24257425699999999</v>
      </c>
      <c r="U34">
        <v>0.38613861399999999</v>
      </c>
      <c r="V34">
        <f t="shared" si="2"/>
        <v>1.9801979999999997E-2</v>
      </c>
      <c r="W34">
        <v>0.40594059399999999</v>
      </c>
      <c r="X34">
        <v>0.22772277199999999</v>
      </c>
      <c r="Y34">
        <f t="shared" si="3"/>
        <v>3.9603959999999994E-2</v>
      </c>
      <c r="Z34">
        <v>0.188118812</v>
      </c>
      <c r="AA34">
        <v>0.12871287100000001</v>
      </c>
      <c r="AB34">
        <v>0.38613861399999999</v>
      </c>
      <c r="AC34">
        <v>0.41584158399999999</v>
      </c>
      <c r="AD34">
        <v>0.39603960399999999</v>
      </c>
      <c r="AE34">
        <v>0.53465346499999999</v>
      </c>
      <c r="AF34">
        <v>2.9702969999999999E-2</v>
      </c>
      <c r="AG34">
        <v>0.59405940599999996</v>
      </c>
      <c r="AH34">
        <v>0.19801980199999999</v>
      </c>
      <c r="AI34">
        <v>4.9504949999999999E-2</v>
      </c>
      <c r="AJ34">
        <v>8.9108910999999999E-2</v>
      </c>
      <c r="AK34">
        <v>0.138613861</v>
      </c>
      <c r="AL34">
        <v>0.20792079199999999</v>
      </c>
      <c r="AM34">
        <v>0.188118812</v>
      </c>
      <c r="AN34">
        <v>0.23762376199999999</v>
      </c>
      <c r="AO34">
        <f t="shared" si="4"/>
        <v>0.10891089100000004</v>
      </c>
      <c r="AP34">
        <v>0.34653465300000003</v>
      </c>
      <c r="AQ34">
        <v>0.19801980199999999</v>
      </c>
      <c r="AR34">
        <v>0.55445544599999996</v>
      </c>
      <c r="AS34">
        <v>5.9405940999999997E-2</v>
      </c>
      <c r="AT34">
        <v>9.9009900999999997E-2</v>
      </c>
      <c r="AU34">
        <f t="shared" si="5"/>
        <v>3.9603960000000001E-2</v>
      </c>
      <c r="AV34">
        <v>3.9603960000000001E-2</v>
      </c>
      <c r="AW34">
        <v>0.108910891</v>
      </c>
      <c r="AX34">
        <f t="shared" si="6"/>
        <v>6.9306930999999988E-2</v>
      </c>
      <c r="AY34">
        <v>4.9504949999999999E-2</v>
      </c>
      <c r="AZ34">
        <v>9.9009900999999997E-2</v>
      </c>
      <c r="BA34">
        <f t="shared" si="7"/>
        <v>4.9504950999999998E-2</v>
      </c>
      <c r="BB34">
        <v>1.0297442590000001</v>
      </c>
      <c r="BC34">
        <v>0.19198621799999999</v>
      </c>
    </row>
    <row r="35" spans="1:55" ht="15.75" x14ac:dyDescent="0.25">
      <c r="A35" s="82" t="s">
        <v>138</v>
      </c>
      <c r="B35" s="91" t="s">
        <v>154</v>
      </c>
      <c r="C35" t="s">
        <v>100</v>
      </c>
      <c r="D35" s="86" t="s">
        <v>144</v>
      </c>
      <c r="E35" s="86" t="s">
        <v>147</v>
      </c>
      <c r="F35" s="86" t="s">
        <v>145</v>
      </c>
      <c r="G35" s="86" t="s">
        <v>145</v>
      </c>
      <c r="H35" s="86" t="s">
        <v>145</v>
      </c>
      <c r="I35" s="86" t="s">
        <v>145</v>
      </c>
      <c r="J35" s="87" t="s">
        <v>145</v>
      </c>
      <c r="K35" s="86" t="s">
        <v>145</v>
      </c>
      <c r="L35" s="86" t="s">
        <v>145</v>
      </c>
      <c r="M35">
        <v>1.03</v>
      </c>
      <c r="N35">
        <v>0.11</v>
      </c>
      <c r="O35">
        <v>0.17</v>
      </c>
      <c r="P35">
        <f t="shared" si="0"/>
        <v>-1.0000000000000009E-2</v>
      </c>
      <c r="Q35">
        <v>0.16</v>
      </c>
      <c r="R35">
        <v>0.25</v>
      </c>
      <c r="S35">
        <f t="shared" si="1"/>
        <v>0</v>
      </c>
      <c r="T35">
        <v>0.25</v>
      </c>
      <c r="U35">
        <v>0.46</v>
      </c>
      <c r="V35">
        <f t="shared" si="2"/>
        <v>-2.0000000000000018E-2</v>
      </c>
      <c r="W35">
        <v>0.44</v>
      </c>
      <c r="X35">
        <v>0.37</v>
      </c>
      <c r="Y35">
        <f t="shared" si="3"/>
        <v>8.0000000000000016E-2</v>
      </c>
      <c r="Z35">
        <v>0.28999999999999998</v>
      </c>
      <c r="AA35">
        <v>0.12</v>
      </c>
      <c r="AB35">
        <v>0.47</v>
      </c>
      <c r="AC35">
        <v>0.32</v>
      </c>
      <c r="AD35">
        <v>0.47</v>
      </c>
      <c r="AE35">
        <v>0.49</v>
      </c>
      <c r="AF35">
        <v>5.0000000000000001E-3</v>
      </c>
      <c r="AG35">
        <v>0.66</v>
      </c>
      <c r="AH35">
        <v>0.19</v>
      </c>
      <c r="AI35">
        <v>0.09</v>
      </c>
      <c r="AJ35">
        <v>0.09</v>
      </c>
      <c r="AK35">
        <v>0.02</v>
      </c>
      <c r="AL35">
        <v>0.17</v>
      </c>
      <c r="AM35">
        <v>0.25</v>
      </c>
      <c r="AN35">
        <v>0.21</v>
      </c>
      <c r="AO35">
        <f t="shared" si="4"/>
        <v>0.1</v>
      </c>
      <c r="AP35">
        <v>0.31</v>
      </c>
      <c r="AQ35">
        <v>0.17</v>
      </c>
      <c r="AR35">
        <v>0.59</v>
      </c>
      <c r="AS35">
        <v>7.0000000000000007E-2</v>
      </c>
      <c r="AT35">
        <v>0.11</v>
      </c>
      <c r="AU35">
        <f t="shared" si="5"/>
        <v>3.9999999999999994E-2</v>
      </c>
      <c r="AV35">
        <v>0.05</v>
      </c>
      <c r="AW35">
        <v>0.13</v>
      </c>
      <c r="AX35">
        <f t="shared" si="6"/>
        <v>0.08</v>
      </c>
      <c r="AY35">
        <v>0.06</v>
      </c>
      <c r="AZ35">
        <v>0.13</v>
      </c>
      <c r="BA35">
        <f t="shared" si="7"/>
        <v>7.0000000000000007E-2</v>
      </c>
      <c r="BB35">
        <v>0.69813170099999999</v>
      </c>
      <c r="BC35">
        <v>0.41887901999999999</v>
      </c>
    </row>
    <row r="36" spans="1:55" ht="15.75" x14ac:dyDescent="0.25">
      <c r="A36" s="82" t="s">
        <v>138</v>
      </c>
      <c r="B36" s="91" t="s">
        <v>154</v>
      </c>
      <c r="C36" t="s">
        <v>100</v>
      </c>
      <c r="D36" s="86" t="s">
        <v>144</v>
      </c>
      <c r="E36" s="86" t="s">
        <v>147</v>
      </c>
      <c r="F36" s="86" t="s">
        <v>145</v>
      </c>
      <c r="G36" s="86" t="s">
        <v>145</v>
      </c>
      <c r="H36" s="86" t="s">
        <v>145</v>
      </c>
      <c r="I36" s="86" t="s">
        <v>145</v>
      </c>
      <c r="J36" s="87" t="s">
        <v>145</v>
      </c>
      <c r="K36" s="86" t="s">
        <v>145</v>
      </c>
      <c r="L36" s="86" t="s">
        <v>145</v>
      </c>
      <c r="M36">
        <v>1.01</v>
      </c>
      <c r="N36">
        <v>0.09</v>
      </c>
      <c r="O36">
        <v>0.17</v>
      </c>
      <c r="P36">
        <f t="shared" si="0"/>
        <v>9.9999999999999811E-3</v>
      </c>
      <c r="Q36">
        <v>0.18</v>
      </c>
      <c r="R36">
        <v>0.2</v>
      </c>
      <c r="S36">
        <f t="shared" si="1"/>
        <v>3.999999999999998E-2</v>
      </c>
      <c r="T36">
        <v>0.24</v>
      </c>
      <c r="U36">
        <v>0.36</v>
      </c>
      <c r="V36">
        <f t="shared" si="2"/>
        <v>-1.0000000000000009E-2</v>
      </c>
      <c r="W36">
        <v>0.35</v>
      </c>
      <c r="X36">
        <v>0.25</v>
      </c>
      <c r="Y36">
        <f t="shared" si="3"/>
        <v>7.9999999999999988E-2</v>
      </c>
      <c r="Z36">
        <v>0.17</v>
      </c>
      <c r="AA36">
        <v>0.11</v>
      </c>
      <c r="AB36">
        <v>0.34</v>
      </c>
      <c r="AC36">
        <v>0.36</v>
      </c>
      <c r="AD36">
        <v>0.37</v>
      </c>
      <c r="AE36">
        <v>0.53</v>
      </c>
      <c r="AF36">
        <v>0.04</v>
      </c>
      <c r="AG36">
        <v>0.73</v>
      </c>
      <c r="AH36">
        <v>0.28999999999999998</v>
      </c>
      <c r="AI36">
        <v>0.09</v>
      </c>
      <c r="AJ36">
        <v>0.08</v>
      </c>
      <c r="AK36">
        <v>0.02</v>
      </c>
      <c r="AL36">
        <v>0.22</v>
      </c>
      <c r="AM36">
        <v>0.24</v>
      </c>
      <c r="AN36">
        <v>0.24</v>
      </c>
      <c r="AO36">
        <f t="shared" si="4"/>
        <v>4.9999999999999989E-2</v>
      </c>
      <c r="AP36">
        <v>0.28999999999999998</v>
      </c>
      <c r="AQ36">
        <v>0.18</v>
      </c>
      <c r="AR36">
        <v>0.56000000000000005</v>
      </c>
      <c r="AS36">
        <v>0.06</v>
      </c>
      <c r="AT36">
        <v>0.1</v>
      </c>
      <c r="AU36">
        <f t="shared" si="5"/>
        <v>4.0000000000000008E-2</v>
      </c>
      <c r="AV36">
        <v>4.4999999999999998E-2</v>
      </c>
      <c r="AW36">
        <v>0.13</v>
      </c>
      <c r="AX36">
        <f t="shared" si="6"/>
        <v>8.5000000000000006E-2</v>
      </c>
      <c r="AY36">
        <v>0.03</v>
      </c>
      <c r="AZ36">
        <v>0.11</v>
      </c>
      <c r="BA36">
        <f t="shared" si="7"/>
        <v>0.08</v>
      </c>
      <c r="BB36">
        <v>0.83775804099999995</v>
      </c>
      <c r="BC36">
        <v>0.12217304800000001</v>
      </c>
    </row>
    <row r="37" spans="1:55" ht="15.75" x14ac:dyDescent="0.25">
      <c r="A37" s="82" t="s">
        <v>138</v>
      </c>
      <c r="B37" s="91" t="s">
        <v>154</v>
      </c>
      <c r="C37" t="s">
        <v>100</v>
      </c>
      <c r="D37" s="86" t="s">
        <v>144</v>
      </c>
      <c r="E37" s="86" t="s">
        <v>147</v>
      </c>
      <c r="F37" s="86" t="s">
        <v>145</v>
      </c>
      <c r="G37" s="86" t="s">
        <v>145</v>
      </c>
      <c r="H37" s="86" t="s">
        <v>145</v>
      </c>
      <c r="I37" s="86" t="s">
        <v>145</v>
      </c>
      <c r="J37" s="87" t="s">
        <v>145</v>
      </c>
      <c r="K37" s="86" t="s">
        <v>145</v>
      </c>
      <c r="L37" s="86" t="s">
        <v>145</v>
      </c>
      <c r="M37">
        <v>1.03</v>
      </c>
      <c r="N37">
        <v>0.09</v>
      </c>
      <c r="O37">
        <v>0.19</v>
      </c>
      <c r="P37">
        <f t="shared" si="0"/>
        <v>1.0000000000000009E-2</v>
      </c>
      <c r="Q37">
        <v>0.2</v>
      </c>
      <c r="R37">
        <v>0.28999999999999998</v>
      </c>
      <c r="S37">
        <f t="shared" si="1"/>
        <v>2.0000000000000018E-2</v>
      </c>
      <c r="T37">
        <v>0.31</v>
      </c>
      <c r="U37">
        <v>0.46</v>
      </c>
      <c r="V37">
        <f t="shared" si="2"/>
        <v>-2.0000000000000018E-2</v>
      </c>
      <c r="W37">
        <v>0.44</v>
      </c>
      <c r="X37">
        <v>0.36</v>
      </c>
      <c r="Y37">
        <f t="shared" si="3"/>
        <v>0.12</v>
      </c>
      <c r="Z37">
        <v>0.24</v>
      </c>
      <c r="AA37">
        <v>0.1</v>
      </c>
      <c r="AB37">
        <v>0.44</v>
      </c>
      <c r="AC37">
        <v>0.32</v>
      </c>
      <c r="AD37">
        <v>0.47</v>
      </c>
      <c r="AE37">
        <v>0.51</v>
      </c>
      <c r="AF37">
        <v>0.02</v>
      </c>
      <c r="AG37">
        <v>0.68</v>
      </c>
      <c r="AH37">
        <v>0.28000000000000003</v>
      </c>
      <c r="AI37">
        <v>0.13</v>
      </c>
      <c r="AJ37">
        <v>7.0000000000000007E-2</v>
      </c>
      <c r="AK37">
        <v>1.4999999999999999E-2</v>
      </c>
      <c r="AL37">
        <v>0.16</v>
      </c>
      <c r="AM37">
        <v>0.18</v>
      </c>
      <c r="AN37">
        <v>0.32</v>
      </c>
      <c r="AO37">
        <f t="shared" si="4"/>
        <v>0.06</v>
      </c>
      <c r="AP37">
        <v>0.38</v>
      </c>
      <c r="AQ37">
        <v>0.16</v>
      </c>
      <c r="AR37">
        <v>0.59</v>
      </c>
      <c r="AS37">
        <v>0.06</v>
      </c>
      <c r="AT37">
        <v>0.09</v>
      </c>
      <c r="AU37">
        <f t="shared" si="5"/>
        <v>0.03</v>
      </c>
      <c r="AV37">
        <v>0.06</v>
      </c>
      <c r="AW37">
        <v>0.1</v>
      </c>
      <c r="AX37">
        <f t="shared" si="6"/>
        <v>4.0000000000000008E-2</v>
      </c>
      <c r="AY37">
        <v>0.05</v>
      </c>
      <c r="AZ37">
        <v>0.09</v>
      </c>
      <c r="BA37">
        <f t="shared" si="7"/>
        <v>3.9999999999999994E-2</v>
      </c>
      <c r="BB37">
        <v>0.73303828599999998</v>
      </c>
      <c r="BC37">
        <v>0.26179938800000002</v>
      </c>
    </row>
    <row r="38" spans="1:55" ht="15.75" x14ac:dyDescent="0.25">
      <c r="A38" s="82" t="s">
        <v>138</v>
      </c>
      <c r="B38" s="91" t="s">
        <v>154</v>
      </c>
      <c r="C38" t="s">
        <v>100</v>
      </c>
      <c r="D38" s="86" t="s">
        <v>144</v>
      </c>
      <c r="E38" s="86" t="s">
        <v>147</v>
      </c>
      <c r="F38" s="86" t="s">
        <v>145</v>
      </c>
      <c r="G38" s="86" t="s">
        <v>145</v>
      </c>
      <c r="H38" s="86" t="s">
        <v>145</v>
      </c>
      <c r="I38" s="86" t="s">
        <v>145</v>
      </c>
      <c r="J38" s="87" t="s">
        <v>145</v>
      </c>
      <c r="K38" s="86" t="s">
        <v>145</v>
      </c>
      <c r="L38" s="86" t="s">
        <v>145</v>
      </c>
      <c r="M38">
        <v>1.021052632</v>
      </c>
      <c r="N38">
        <v>8.4210525999999994E-2</v>
      </c>
      <c r="O38">
        <v>0.189473684</v>
      </c>
      <c r="P38">
        <f t="shared" si="0"/>
        <v>2.1052631999999988E-2</v>
      </c>
      <c r="Q38">
        <v>0.21052631599999999</v>
      </c>
      <c r="R38">
        <v>0.189473684</v>
      </c>
      <c r="S38">
        <f t="shared" si="1"/>
        <v>3.1578947999999996E-2</v>
      </c>
      <c r="T38">
        <v>0.221052632</v>
      </c>
      <c r="U38">
        <v>0.26315789499999998</v>
      </c>
      <c r="V38">
        <f t="shared" si="2"/>
        <v>0</v>
      </c>
      <c r="W38">
        <v>0.26315789499999998</v>
      </c>
      <c r="X38">
        <v>0.34736842099999998</v>
      </c>
      <c r="Y38">
        <f t="shared" si="3"/>
        <v>6.3157894999999964E-2</v>
      </c>
      <c r="Z38">
        <v>0.28421052600000002</v>
      </c>
      <c r="AA38">
        <v>0.13684210499999999</v>
      </c>
      <c r="AB38">
        <v>0.43157894699999999</v>
      </c>
      <c r="AC38">
        <v>0.31578947400000001</v>
      </c>
      <c r="AD38">
        <v>0.4</v>
      </c>
      <c r="AE38">
        <v>0.43157894699999999</v>
      </c>
      <c r="AF38">
        <v>3.1578947000000003E-2</v>
      </c>
      <c r="AG38">
        <v>0.69473684199999997</v>
      </c>
      <c r="AH38">
        <v>0.24210526299999999</v>
      </c>
      <c r="AI38">
        <v>6.3157895000000006E-2</v>
      </c>
      <c r="AJ38">
        <v>9.4736842000000002E-2</v>
      </c>
      <c r="AK38">
        <v>1.0526316000000001E-2</v>
      </c>
      <c r="AL38">
        <v>0.21052631599999999</v>
      </c>
      <c r="AM38">
        <v>0.189473684</v>
      </c>
      <c r="AN38">
        <v>0.31578947400000001</v>
      </c>
      <c r="AO38">
        <f t="shared" si="4"/>
        <v>9.4736841999999988E-2</v>
      </c>
      <c r="AP38">
        <v>0.410526316</v>
      </c>
      <c r="AQ38">
        <v>0.147368421</v>
      </c>
      <c r="AR38">
        <v>0.69473684199999997</v>
      </c>
      <c r="AS38">
        <v>7.8947368000000004E-2</v>
      </c>
      <c r="AT38">
        <v>0.110526316</v>
      </c>
      <c r="AU38">
        <f t="shared" si="5"/>
        <v>3.1578947999999996E-2</v>
      </c>
      <c r="AV38">
        <v>5.7894737000000002E-2</v>
      </c>
      <c r="AW38">
        <v>0.115789474</v>
      </c>
      <c r="AX38">
        <f t="shared" si="6"/>
        <v>5.7894737000000002E-2</v>
      </c>
      <c r="AY38">
        <v>4.2105262999999997E-2</v>
      </c>
      <c r="AZ38">
        <v>8.4210525999999994E-2</v>
      </c>
      <c r="BA38">
        <f t="shared" si="7"/>
        <v>4.2105262999999997E-2</v>
      </c>
      <c r="BB38">
        <v>0.52359877600000004</v>
      </c>
      <c r="BC38">
        <v>0.26179938800000002</v>
      </c>
    </row>
    <row r="39" spans="1:55" ht="15.75" x14ac:dyDescent="0.25">
      <c r="A39" s="82" t="s">
        <v>138</v>
      </c>
      <c r="B39" s="91" t="s">
        <v>154</v>
      </c>
      <c r="C39" t="s">
        <v>100</v>
      </c>
      <c r="D39" s="86" t="s">
        <v>144</v>
      </c>
      <c r="E39" s="86" t="s">
        <v>147</v>
      </c>
      <c r="F39" s="86" t="s">
        <v>145</v>
      </c>
      <c r="G39" s="86" t="s">
        <v>145</v>
      </c>
      <c r="H39" s="86" t="s">
        <v>145</v>
      </c>
      <c r="I39" s="86" t="s">
        <v>145</v>
      </c>
      <c r="J39" s="87" t="s">
        <v>145</v>
      </c>
      <c r="K39" s="86" t="s">
        <v>145</v>
      </c>
      <c r="L39" s="86" t="s">
        <v>145</v>
      </c>
      <c r="M39">
        <v>1.048076923</v>
      </c>
      <c r="N39">
        <v>0.10576923100000001</v>
      </c>
      <c r="O39">
        <v>0.182692308</v>
      </c>
      <c r="P39">
        <f t="shared" si="0"/>
        <v>9.6153840000000046E-3</v>
      </c>
      <c r="Q39">
        <v>0.192307692</v>
      </c>
      <c r="R39">
        <v>0.25961538499999998</v>
      </c>
      <c r="S39">
        <f t="shared" si="1"/>
        <v>3.8461538000000017E-2</v>
      </c>
      <c r="T39">
        <v>0.29807692299999999</v>
      </c>
      <c r="U39">
        <v>0.41346153800000002</v>
      </c>
      <c r="V39">
        <f t="shared" si="2"/>
        <v>9.6153849999999763E-3</v>
      </c>
      <c r="W39">
        <v>0.42307692299999999</v>
      </c>
      <c r="X39">
        <v>0.25</v>
      </c>
      <c r="Y39">
        <f t="shared" si="3"/>
        <v>3.846153799999999E-2</v>
      </c>
      <c r="Z39">
        <v>0.21153846200000001</v>
      </c>
      <c r="AA39">
        <v>0.115384615</v>
      </c>
      <c r="AB39">
        <v>0.41346153800000002</v>
      </c>
      <c r="AC39">
        <v>0.33653846199999998</v>
      </c>
      <c r="AD39">
        <v>0.42307692299999999</v>
      </c>
      <c r="AE39">
        <v>0.52884615400000001</v>
      </c>
      <c r="AF39">
        <v>3.8461538000000003E-2</v>
      </c>
      <c r="AG39">
        <v>0.67307692299999999</v>
      </c>
      <c r="AH39">
        <v>0.192307692</v>
      </c>
      <c r="AI39">
        <v>4.8076923000000001E-2</v>
      </c>
      <c r="AJ39">
        <v>6.7307692000000002E-2</v>
      </c>
      <c r="AK39">
        <v>9.6153850000000006E-3</v>
      </c>
      <c r="AL39">
        <v>0.182692308</v>
      </c>
      <c r="AM39">
        <v>9.1346153999999999E-2</v>
      </c>
      <c r="AN39">
        <v>0.28846153800000002</v>
      </c>
      <c r="AO39">
        <f t="shared" si="4"/>
        <v>7.6923077000000006E-2</v>
      </c>
      <c r="AP39">
        <v>0.36538461500000002</v>
      </c>
      <c r="AQ39">
        <v>0.17307692299999999</v>
      </c>
      <c r="AR39">
        <v>0.64423076899999998</v>
      </c>
      <c r="AS39">
        <v>4.8076923000000001E-2</v>
      </c>
      <c r="AT39">
        <v>0.115384615</v>
      </c>
      <c r="AU39">
        <f t="shared" si="5"/>
        <v>6.7307692000000002E-2</v>
      </c>
      <c r="AV39">
        <v>4.8076923000000001E-2</v>
      </c>
      <c r="AW39">
        <v>0.134615385</v>
      </c>
      <c r="AX39">
        <f t="shared" si="6"/>
        <v>8.653846200000001E-2</v>
      </c>
      <c r="AY39">
        <v>4.8076923000000001E-2</v>
      </c>
      <c r="AZ39">
        <v>6.7307692000000002E-2</v>
      </c>
      <c r="BA39">
        <f t="shared" si="7"/>
        <v>1.9230769000000002E-2</v>
      </c>
      <c r="BB39">
        <v>0.61086523800000003</v>
      </c>
      <c r="BC39">
        <v>0.20943951</v>
      </c>
    </row>
    <row r="40" spans="1:55" ht="15.75" x14ac:dyDescent="0.25">
      <c r="A40" s="82" t="s">
        <v>138</v>
      </c>
      <c r="B40" s="91" t="s">
        <v>154</v>
      </c>
      <c r="C40" t="s">
        <v>100</v>
      </c>
      <c r="D40" s="86" t="s">
        <v>144</v>
      </c>
      <c r="E40" s="86" t="s">
        <v>147</v>
      </c>
      <c r="F40" s="86" t="s">
        <v>145</v>
      </c>
      <c r="G40" s="86" t="s">
        <v>145</v>
      </c>
      <c r="H40" s="86" t="s">
        <v>145</v>
      </c>
      <c r="I40" s="86" t="s">
        <v>145</v>
      </c>
      <c r="J40" s="87" t="s">
        <v>145</v>
      </c>
      <c r="K40" s="86" t="s">
        <v>145</v>
      </c>
      <c r="L40" s="86" t="s">
        <v>145</v>
      </c>
      <c r="M40">
        <v>1.0291262139999999</v>
      </c>
      <c r="N40">
        <v>9.7087379000000001E-2</v>
      </c>
      <c r="O40">
        <v>0.199029126</v>
      </c>
      <c r="P40">
        <f t="shared" si="0"/>
        <v>1.4563106999999992E-2</v>
      </c>
      <c r="Q40">
        <v>0.21359223299999999</v>
      </c>
      <c r="R40">
        <v>0.300970874</v>
      </c>
      <c r="S40">
        <f t="shared" si="1"/>
        <v>3.8834951000000006E-2</v>
      </c>
      <c r="T40">
        <v>0.33980582500000001</v>
      </c>
      <c r="U40">
        <v>0.41747572799999999</v>
      </c>
      <c r="V40">
        <f t="shared" si="2"/>
        <v>4.854369000000025E-3</v>
      </c>
      <c r="W40">
        <v>0.42233009700000002</v>
      </c>
      <c r="X40">
        <v>0.26213592200000002</v>
      </c>
      <c r="Y40">
        <f t="shared" si="3"/>
        <v>5.8252427000000023E-2</v>
      </c>
      <c r="Z40">
        <v>0.203883495</v>
      </c>
      <c r="AA40">
        <v>0.145631068</v>
      </c>
      <c r="AB40">
        <v>0.40776699</v>
      </c>
      <c r="AC40">
        <v>0.44660194199999997</v>
      </c>
      <c r="AD40">
        <v>0.44660194199999997</v>
      </c>
      <c r="AE40">
        <v>0.601941748</v>
      </c>
      <c r="AF40">
        <v>2.9126214000000001E-2</v>
      </c>
      <c r="AG40">
        <v>0.84466019400000003</v>
      </c>
      <c r="AH40">
        <v>0.18446601900000001</v>
      </c>
      <c r="AI40">
        <v>6.3106796000000007E-2</v>
      </c>
      <c r="AJ40">
        <v>7.7669902999999998E-2</v>
      </c>
      <c r="AK40">
        <v>1.9417475999999999E-2</v>
      </c>
      <c r="AL40">
        <v>0.23300970900000001</v>
      </c>
      <c r="AM40">
        <v>0.25242718400000003</v>
      </c>
      <c r="AN40">
        <v>0.247572816</v>
      </c>
      <c r="AO40">
        <f t="shared" si="4"/>
        <v>8.252427100000001E-2</v>
      </c>
      <c r="AP40">
        <v>0.33009708700000001</v>
      </c>
      <c r="AQ40">
        <v>0.18446601900000001</v>
      </c>
      <c r="AR40">
        <v>0.68932038799999995</v>
      </c>
      <c r="AS40">
        <v>8.7378641000000007E-2</v>
      </c>
      <c r="AT40">
        <v>0.16504854399999999</v>
      </c>
      <c r="AU40">
        <f t="shared" si="5"/>
        <v>7.7669902999999985E-2</v>
      </c>
      <c r="AV40">
        <v>5.8252427000000002E-2</v>
      </c>
      <c r="AW40">
        <v>0.18446601900000001</v>
      </c>
      <c r="AX40">
        <f t="shared" si="6"/>
        <v>0.12621359200000001</v>
      </c>
      <c r="AY40">
        <v>5.8252427000000002E-2</v>
      </c>
      <c r="AZ40">
        <v>0.17475728200000001</v>
      </c>
      <c r="BA40">
        <f t="shared" si="7"/>
        <v>0.11650485500000002</v>
      </c>
      <c r="BB40">
        <v>0.85521133299999996</v>
      </c>
      <c r="BC40">
        <v>0.19198621799999999</v>
      </c>
    </row>
    <row r="41" spans="1:55" ht="15.75" x14ac:dyDescent="0.25">
      <c r="A41" s="82" t="s">
        <v>138</v>
      </c>
      <c r="B41" s="91" t="s">
        <v>154</v>
      </c>
      <c r="C41" t="s">
        <v>100</v>
      </c>
      <c r="D41" s="86" t="s">
        <v>144</v>
      </c>
      <c r="E41" s="86" t="s">
        <v>147</v>
      </c>
      <c r="F41" s="86" t="s">
        <v>145</v>
      </c>
      <c r="G41" s="86" t="s">
        <v>145</v>
      </c>
      <c r="H41" s="86" t="s">
        <v>145</v>
      </c>
      <c r="I41" s="86" t="s">
        <v>145</v>
      </c>
      <c r="J41" s="87" t="s">
        <v>145</v>
      </c>
      <c r="K41" s="86" t="s">
        <v>145</v>
      </c>
      <c r="L41" s="86" t="s">
        <v>145</v>
      </c>
      <c r="M41">
        <v>1.02</v>
      </c>
      <c r="N41">
        <v>0.1</v>
      </c>
      <c r="O41">
        <v>0.16</v>
      </c>
      <c r="P41">
        <f t="shared" si="0"/>
        <v>1.0000000000000009E-2</v>
      </c>
      <c r="Q41">
        <v>0.17</v>
      </c>
      <c r="R41">
        <v>0.21</v>
      </c>
      <c r="S41">
        <f t="shared" si="1"/>
        <v>5.0000000000000017E-2</v>
      </c>
      <c r="T41">
        <v>0.26</v>
      </c>
      <c r="U41">
        <v>0.39</v>
      </c>
      <c r="V41">
        <f t="shared" si="2"/>
        <v>4.9999999999999989E-2</v>
      </c>
      <c r="W41">
        <v>0.44</v>
      </c>
      <c r="X41">
        <v>0.28999999999999998</v>
      </c>
      <c r="Y41">
        <f t="shared" si="3"/>
        <v>9.9999999999999534E-3</v>
      </c>
      <c r="Z41">
        <v>0.28000000000000003</v>
      </c>
      <c r="AA41">
        <v>0.11</v>
      </c>
      <c r="AB41">
        <v>0.4</v>
      </c>
      <c r="AC41">
        <v>0.28999999999999998</v>
      </c>
      <c r="AD41">
        <v>0.4</v>
      </c>
      <c r="AE41">
        <v>0.31</v>
      </c>
      <c r="AF41">
        <v>0.06</v>
      </c>
      <c r="AG41">
        <v>0.67</v>
      </c>
      <c r="AH41">
        <v>0.2</v>
      </c>
      <c r="AI41">
        <v>0.02</v>
      </c>
      <c r="AJ41">
        <v>0.08</v>
      </c>
      <c r="AK41">
        <v>0</v>
      </c>
      <c r="AL41">
        <v>0.23</v>
      </c>
      <c r="AM41">
        <v>0.05</v>
      </c>
      <c r="AN41">
        <v>0.13</v>
      </c>
      <c r="AO41">
        <f t="shared" si="4"/>
        <v>0.10999999999999999</v>
      </c>
      <c r="AP41">
        <v>0.24</v>
      </c>
      <c r="AQ41">
        <v>0.16</v>
      </c>
      <c r="AR41">
        <v>0.64</v>
      </c>
      <c r="AS41">
        <v>0.05</v>
      </c>
      <c r="AT41">
        <v>0.09</v>
      </c>
      <c r="AU41">
        <f t="shared" si="5"/>
        <v>3.9999999999999994E-2</v>
      </c>
      <c r="AV41">
        <v>4.4999999999999998E-2</v>
      </c>
      <c r="AW41">
        <v>0.09</v>
      </c>
      <c r="AX41">
        <f t="shared" si="6"/>
        <v>4.4999999999999998E-2</v>
      </c>
      <c r="AY41">
        <v>0.05</v>
      </c>
      <c r="AZ41">
        <v>0.08</v>
      </c>
      <c r="BA41">
        <f t="shared" si="7"/>
        <v>0.03</v>
      </c>
      <c r="BB41">
        <v>0.54105206800000005</v>
      </c>
      <c r="BC41">
        <v>0.59341194600000002</v>
      </c>
    </row>
    <row r="42" spans="1:55" ht="15.75" x14ac:dyDescent="0.25">
      <c r="A42" s="82" t="s">
        <v>138</v>
      </c>
      <c r="B42" s="91" t="s">
        <v>154</v>
      </c>
      <c r="C42" t="s">
        <v>100</v>
      </c>
      <c r="D42" s="86" t="s">
        <v>144</v>
      </c>
      <c r="E42" s="86" t="s">
        <v>147</v>
      </c>
      <c r="F42" s="86" t="s">
        <v>145</v>
      </c>
      <c r="G42" s="86" t="s">
        <v>145</v>
      </c>
      <c r="H42" s="86" t="s">
        <v>145</v>
      </c>
      <c r="I42" s="86" t="s">
        <v>145</v>
      </c>
      <c r="J42" s="87" t="s">
        <v>145</v>
      </c>
      <c r="K42" s="86" t="s">
        <v>145</v>
      </c>
      <c r="L42" s="86" t="s">
        <v>145</v>
      </c>
      <c r="M42">
        <v>1.076923077</v>
      </c>
      <c r="N42">
        <v>8.6538461999999997E-2</v>
      </c>
      <c r="O42">
        <v>0.16346153799999999</v>
      </c>
      <c r="P42">
        <f t="shared" si="0"/>
        <v>0</v>
      </c>
      <c r="Q42">
        <v>0.16346153799999999</v>
      </c>
      <c r="R42">
        <v>0.23557692299999999</v>
      </c>
      <c r="S42">
        <f t="shared" si="1"/>
        <v>4.3269231000000019E-2</v>
      </c>
      <c r="T42">
        <v>0.27884615400000001</v>
      </c>
      <c r="U42">
        <v>0.42307692299999999</v>
      </c>
      <c r="V42">
        <f t="shared" si="2"/>
        <v>9.6153850000000318E-3</v>
      </c>
      <c r="W42">
        <v>0.43269230800000003</v>
      </c>
      <c r="X42">
        <v>0.35576923100000002</v>
      </c>
      <c r="Y42">
        <f t="shared" si="3"/>
        <v>4.8076922999999994E-2</v>
      </c>
      <c r="Z42">
        <v>0.30769230800000003</v>
      </c>
      <c r="AA42">
        <v>0.17307692299999999</v>
      </c>
      <c r="AB42">
        <v>0.28846153800000002</v>
      </c>
      <c r="AC42">
        <v>0.42307692299999999</v>
      </c>
      <c r="AD42">
        <v>0.42788461500000002</v>
      </c>
      <c r="AE42">
        <v>0.48076923100000002</v>
      </c>
      <c r="AF42">
        <v>4.3269230999999998E-2</v>
      </c>
      <c r="AG42">
        <v>0.70192307700000001</v>
      </c>
      <c r="AH42">
        <v>0.26923076899999998</v>
      </c>
      <c r="AI42">
        <v>4.8076923000000001E-2</v>
      </c>
      <c r="AJ42">
        <v>6.7307692000000002E-2</v>
      </c>
      <c r="AK42">
        <v>1.9230769000000002E-2</v>
      </c>
      <c r="AL42">
        <v>0.25</v>
      </c>
      <c r="AM42">
        <v>0.192307692</v>
      </c>
      <c r="AN42">
        <v>0.23076923099999999</v>
      </c>
      <c r="AO42">
        <f t="shared" si="4"/>
        <v>0.10576923099999999</v>
      </c>
      <c r="AP42">
        <v>0.33653846199999998</v>
      </c>
      <c r="AQ42">
        <v>0.192307692</v>
      </c>
      <c r="AR42">
        <v>0.78846153799999996</v>
      </c>
      <c r="AS42">
        <v>7.6923077000000006E-2</v>
      </c>
      <c r="AT42">
        <v>0.14423076900000001</v>
      </c>
      <c r="AU42">
        <f t="shared" si="5"/>
        <v>6.7307692000000002E-2</v>
      </c>
      <c r="AV42">
        <v>4.8076923000000001E-2</v>
      </c>
      <c r="AW42">
        <v>0.125</v>
      </c>
      <c r="AX42">
        <f t="shared" si="6"/>
        <v>7.6923077000000006E-2</v>
      </c>
      <c r="AY42">
        <v>4.8076923000000001E-2</v>
      </c>
      <c r="AZ42">
        <v>0.115384615</v>
      </c>
      <c r="BA42">
        <f t="shared" si="7"/>
        <v>6.7307692000000002E-2</v>
      </c>
      <c r="BB42">
        <v>0.331612558</v>
      </c>
      <c r="BC42">
        <v>0.17453292500000001</v>
      </c>
    </row>
    <row r="43" spans="1:55" ht="16.5" thickBot="1" x14ac:dyDescent="0.3">
      <c r="A43" s="82" t="s">
        <v>138</v>
      </c>
      <c r="B43" s="91" t="s">
        <v>154</v>
      </c>
      <c r="C43" t="s">
        <v>100</v>
      </c>
      <c r="D43" s="88" t="s">
        <v>144</v>
      </c>
      <c r="E43" s="89" t="s">
        <v>147</v>
      </c>
      <c r="F43" s="89" t="s">
        <v>145</v>
      </c>
      <c r="G43" s="89" t="s">
        <v>145</v>
      </c>
      <c r="H43" s="89" t="s">
        <v>145</v>
      </c>
      <c r="I43" s="89" t="s">
        <v>145</v>
      </c>
      <c r="J43" s="90" t="s">
        <v>145</v>
      </c>
      <c r="K43" s="86" t="s">
        <v>145</v>
      </c>
      <c r="L43" s="86" t="s">
        <v>145</v>
      </c>
      <c r="M43">
        <v>1.03539823</v>
      </c>
      <c r="N43">
        <v>7.0796460000000005E-2</v>
      </c>
      <c r="O43">
        <v>0.123893805</v>
      </c>
      <c r="P43">
        <f t="shared" si="0"/>
        <v>8.8495580000000074E-3</v>
      </c>
      <c r="Q43">
        <v>0.132743363</v>
      </c>
      <c r="R43">
        <v>0.17699115000000001</v>
      </c>
      <c r="S43">
        <f t="shared" si="1"/>
        <v>3.5398230999999974E-2</v>
      </c>
      <c r="T43">
        <v>0.21238938099999999</v>
      </c>
      <c r="U43">
        <v>0.31415929199999998</v>
      </c>
      <c r="V43">
        <f t="shared" si="2"/>
        <v>2.2123894000000033E-2</v>
      </c>
      <c r="W43">
        <v>0.33628318600000001</v>
      </c>
      <c r="X43">
        <v>0.353982301</v>
      </c>
      <c r="Y43">
        <f t="shared" si="3"/>
        <v>9.7345132999999973E-2</v>
      </c>
      <c r="Z43">
        <v>0.25663716800000003</v>
      </c>
      <c r="AA43">
        <v>0.123893805</v>
      </c>
      <c r="AB43">
        <v>0.44247787599999999</v>
      </c>
      <c r="AC43">
        <v>0.28318584099999999</v>
      </c>
      <c r="AD43">
        <v>0.38938053099999997</v>
      </c>
      <c r="AE43">
        <v>0.39823008799999998</v>
      </c>
      <c r="AF43">
        <v>3.9823008999999999E-2</v>
      </c>
      <c r="AG43">
        <v>0.75221238899999998</v>
      </c>
      <c r="AH43">
        <v>0.23893805300000001</v>
      </c>
      <c r="AI43">
        <v>9.7345133E-2</v>
      </c>
      <c r="AJ43">
        <v>7.9646017999999999E-2</v>
      </c>
      <c r="AK43">
        <v>1.7699115000000001E-2</v>
      </c>
      <c r="AL43">
        <v>0.20353982300000001</v>
      </c>
      <c r="AM43">
        <v>0.13716814199999999</v>
      </c>
      <c r="AN43">
        <v>0.292035398</v>
      </c>
      <c r="AO43">
        <f t="shared" si="4"/>
        <v>7.0796460000000005E-2</v>
      </c>
      <c r="AP43">
        <v>0.36283185800000001</v>
      </c>
      <c r="AQ43">
        <v>0.21238938099999999</v>
      </c>
      <c r="AR43">
        <v>0.68141592900000003</v>
      </c>
      <c r="AS43">
        <v>5.3097344999999997E-2</v>
      </c>
      <c r="AT43">
        <v>7.0796460000000005E-2</v>
      </c>
      <c r="AU43">
        <f t="shared" si="5"/>
        <v>1.7699115000000008E-2</v>
      </c>
      <c r="AV43">
        <v>5.3097344999999997E-2</v>
      </c>
      <c r="AW43">
        <v>7.0796460000000005E-2</v>
      </c>
      <c r="AX43">
        <f t="shared" si="6"/>
        <v>1.7699115000000008E-2</v>
      </c>
      <c r="AY43">
        <v>4.4247788000000003E-2</v>
      </c>
      <c r="AZ43">
        <v>7.9646017999999999E-2</v>
      </c>
      <c r="BA43">
        <f t="shared" si="7"/>
        <v>3.5398229999999996E-2</v>
      </c>
      <c r="BB43">
        <v>0.75049157799999999</v>
      </c>
      <c r="BC43">
        <v>0.24434609500000001</v>
      </c>
    </row>
    <row r="44" spans="1:55" ht="15.75" x14ac:dyDescent="0.25">
      <c r="A44" s="80" t="s">
        <v>113</v>
      </c>
      <c r="B44" s="91" t="s">
        <v>154</v>
      </c>
      <c r="C44" t="s">
        <v>104</v>
      </c>
      <c r="D44" s="83" t="s">
        <v>144</v>
      </c>
      <c r="E44" s="84" t="s">
        <v>147</v>
      </c>
      <c r="F44" s="84" t="s">
        <v>145</v>
      </c>
      <c r="G44" s="84" t="s">
        <v>145</v>
      </c>
      <c r="H44" s="84" t="s">
        <v>145</v>
      </c>
      <c r="I44" s="84" t="s">
        <v>145</v>
      </c>
      <c r="J44" s="85" t="s">
        <v>144</v>
      </c>
      <c r="K44" s="86" t="s">
        <v>145</v>
      </c>
      <c r="L44" s="86" t="s">
        <v>145</v>
      </c>
      <c r="M44">
        <v>1.03125</v>
      </c>
      <c r="N44">
        <v>0.114583333</v>
      </c>
      <c r="O44">
        <v>0.15625</v>
      </c>
      <c r="P44">
        <f t="shared" si="0"/>
        <v>2.0833333000000009E-2</v>
      </c>
      <c r="Q44">
        <v>0.17708333300000001</v>
      </c>
      <c r="R44">
        <v>0.20833333300000001</v>
      </c>
      <c r="S44">
        <f t="shared" si="1"/>
        <v>6.25E-2</v>
      </c>
      <c r="T44">
        <v>0.27083333300000001</v>
      </c>
      <c r="U44">
        <v>0.35416666699999999</v>
      </c>
      <c r="V44">
        <f t="shared" si="2"/>
        <v>4.1666666000000019E-2</v>
      </c>
      <c r="W44">
        <v>0.39583333300000001</v>
      </c>
      <c r="X44">
        <v>0.34375</v>
      </c>
      <c r="Y44">
        <f t="shared" si="3"/>
        <v>6.25E-2</v>
      </c>
      <c r="Z44">
        <v>0.28125</v>
      </c>
      <c r="AA44">
        <v>0.14583333300000001</v>
      </c>
      <c r="AB44">
        <v>0.41666666699999999</v>
      </c>
      <c r="AC44">
        <v>0.33333333300000001</v>
      </c>
      <c r="AD44">
        <v>0.39583333300000001</v>
      </c>
      <c r="AE44">
        <v>0.44791666699999999</v>
      </c>
      <c r="AF44">
        <v>6.25E-2</v>
      </c>
      <c r="AG44">
        <v>0.69791666699999999</v>
      </c>
      <c r="AH44">
        <v>0.27083333300000001</v>
      </c>
      <c r="AI44">
        <v>6.25E-2</v>
      </c>
      <c r="AJ44">
        <v>8.3333332999999996E-2</v>
      </c>
      <c r="AK44">
        <v>1.0416666999999999E-2</v>
      </c>
      <c r="AL44">
        <v>0.22916666699999999</v>
      </c>
      <c r="AM44">
        <v>0.17708333300000001</v>
      </c>
      <c r="AN44">
        <v>0.24479166699999999</v>
      </c>
      <c r="AO44">
        <f t="shared" si="4"/>
        <v>8.8541666000000019E-2</v>
      </c>
      <c r="AP44">
        <v>0.33333333300000001</v>
      </c>
      <c r="AQ44">
        <v>0.17708333300000001</v>
      </c>
      <c r="AR44">
        <v>0.625</v>
      </c>
      <c r="AS44">
        <v>7.2916667000000004E-2</v>
      </c>
      <c r="AT44">
        <v>0.125</v>
      </c>
      <c r="AU44">
        <f t="shared" si="5"/>
        <v>5.2083332999999996E-2</v>
      </c>
      <c r="AV44">
        <v>5.2083333000000002E-2</v>
      </c>
      <c r="AW44">
        <v>0.13020833300000001</v>
      </c>
      <c r="AX44">
        <f t="shared" si="6"/>
        <v>7.8125E-2</v>
      </c>
      <c r="AY44">
        <v>4.1666666999999998E-2</v>
      </c>
      <c r="AZ44">
        <v>9.375E-2</v>
      </c>
      <c r="BA44">
        <f t="shared" si="7"/>
        <v>5.2083333000000002E-2</v>
      </c>
      <c r="BB44">
        <v>0.64577182300000002</v>
      </c>
      <c r="BC44">
        <v>0.13962633999999999</v>
      </c>
    </row>
    <row r="45" spans="1:55" ht="15.75" x14ac:dyDescent="0.25">
      <c r="A45" s="80" t="s">
        <v>113</v>
      </c>
      <c r="B45" s="91" t="s">
        <v>154</v>
      </c>
      <c r="C45" t="s">
        <v>104</v>
      </c>
      <c r="D45" s="86" t="s">
        <v>144</v>
      </c>
      <c r="E45" s="86" t="s">
        <v>147</v>
      </c>
      <c r="F45" s="86" t="s">
        <v>145</v>
      </c>
      <c r="G45" s="86" t="s">
        <v>145</v>
      </c>
      <c r="H45" s="86" t="s">
        <v>145</v>
      </c>
      <c r="I45" s="86" t="s">
        <v>145</v>
      </c>
      <c r="J45" s="87" t="s">
        <v>144</v>
      </c>
      <c r="K45" s="86" t="s">
        <v>145</v>
      </c>
      <c r="L45" s="86" t="s">
        <v>145</v>
      </c>
      <c r="M45">
        <v>1.019607843</v>
      </c>
      <c r="N45">
        <v>9.8039215999999998E-2</v>
      </c>
      <c r="O45">
        <v>0.16666666699999999</v>
      </c>
      <c r="P45">
        <f t="shared" si="0"/>
        <v>9.803921000000021E-3</v>
      </c>
      <c r="Q45">
        <v>0.17647058800000001</v>
      </c>
      <c r="R45">
        <v>0.225490196</v>
      </c>
      <c r="S45">
        <f t="shared" si="1"/>
        <v>2.9411765000000006E-2</v>
      </c>
      <c r="T45">
        <v>0.25490196100000001</v>
      </c>
      <c r="U45">
        <v>0.39215686300000002</v>
      </c>
      <c r="V45">
        <f t="shared" si="2"/>
        <v>2.9411763999999951E-2</v>
      </c>
      <c r="W45">
        <v>0.42156862699999997</v>
      </c>
      <c r="X45">
        <v>0.29411764699999998</v>
      </c>
      <c r="Y45">
        <f t="shared" si="3"/>
        <v>6.8627450999999978E-2</v>
      </c>
      <c r="Z45">
        <v>0.225490196</v>
      </c>
      <c r="AA45">
        <v>0.12745097999999999</v>
      </c>
      <c r="AB45">
        <v>0.39215686300000002</v>
      </c>
      <c r="AC45">
        <v>0.34313725499999997</v>
      </c>
      <c r="AD45">
        <v>0.40196078400000002</v>
      </c>
      <c r="AE45">
        <v>0.52941176499999998</v>
      </c>
      <c r="AF45">
        <v>3.9215686E-2</v>
      </c>
      <c r="AG45">
        <v>0.56862745100000001</v>
      </c>
      <c r="AH45">
        <v>0.196078431</v>
      </c>
      <c r="AI45">
        <v>7.8431372999999999E-2</v>
      </c>
      <c r="AJ45">
        <v>6.8627451000000006E-2</v>
      </c>
      <c r="AK45">
        <v>3.9215686E-2</v>
      </c>
      <c r="AL45">
        <v>0.196078431</v>
      </c>
      <c r="AM45">
        <v>0.24509803899999999</v>
      </c>
      <c r="AN45">
        <v>0.20588235299999999</v>
      </c>
      <c r="AO45">
        <f t="shared" si="4"/>
        <v>7.8431372000000027E-2</v>
      </c>
      <c r="AP45">
        <v>0.28431372500000002</v>
      </c>
      <c r="AQ45">
        <v>0.16666666699999999</v>
      </c>
      <c r="AR45">
        <v>0.66666666699999999</v>
      </c>
      <c r="AS45">
        <v>6.8627451000000006E-2</v>
      </c>
      <c r="AT45">
        <v>0.147058824</v>
      </c>
      <c r="AU45">
        <f t="shared" si="5"/>
        <v>7.8431372999999999E-2</v>
      </c>
      <c r="AV45">
        <v>5.8823528999999999E-2</v>
      </c>
      <c r="AW45">
        <v>0.16666666699999999</v>
      </c>
      <c r="AX45">
        <f t="shared" si="6"/>
        <v>0.10784313799999999</v>
      </c>
      <c r="AY45">
        <v>4.9019607999999999E-2</v>
      </c>
      <c r="AZ45">
        <v>0.13725490200000001</v>
      </c>
      <c r="BA45">
        <f t="shared" si="7"/>
        <v>8.823529400000002E-2</v>
      </c>
      <c r="BB45">
        <v>0.92502450400000003</v>
      </c>
      <c r="BC45">
        <v>0.27925267999999998</v>
      </c>
    </row>
    <row r="46" spans="1:55" ht="15.75" x14ac:dyDescent="0.25">
      <c r="A46" s="80" t="s">
        <v>113</v>
      </c>
      <c r="B46" s="91" t="s">
        <v>154</v>
      </c>
      <c r="C46" t="s">
        <v>104</v>
      </c>
      <c r="D46" s="86" t="s">
        <v>144</v>
      </c>
      <c r="E46" s="86" t="s">
        <v>147</v>
      </c>
      <c r="F46" s="86" t="s">
        <v>145</v>
      </c>
      <c r="G46" s="86" t="s">
        <v>145</v>
      </c>
      <c r="H46" s="86" t="s">
        <v>145</v>
      </c>
      <c r="I46" s="86" t="s">
        <v>145</v>
      </c>
      <c r="J46" s="87" t="s">
        <v>144</v>
      </c>
      <c r="K46" s="86" t="s">
        <v>145</v>
      </c>
      <c r="L46" s="86" t="s">
        <v>145</v>
      </c>
      <c r="M46">
        <v>1.01980198</v>
      </c>
      <c r="N46">
        <v>0.11881188099999999</v>
      </c>
      <c r="O46">
        <v>0.158415842</v>
      </c>
      <c r="P46">
        <f t="shared" si="0"/>
        <v>1.9801979999999997E-2</v>
      </c>
      <c r="Q46">
        <v>0.178217822</v>
      </c>
      <c r="R46">
        <v>0.19801980199999999</v>
      </c>
      <c r="S46">
        <f t="shared" si="1"/>
        <v>6.9306930999999988E-2</v>
      </c>
      <c r="T46">
        <v>0.26732673299999998</v>
      </c>
      <c r="U46">
        <v>0.32673267299999997</v>
      </c>
      <c r="V46">
        <f t="shared" si="2"/>
        <v>4.9504951000000019E-2</v>
      </c>
      <c r="W46">
        <v>0.37623762399999999</v>
      </c>
      <c r="X46">
        <v>0.38613861399999999</v>
      </c>
      <c r="Y46">
        <f t="shared" si="3"/>
        <v>6.9306931000000016E-2</v>
      </c>
      <c r="Z46">
        <v>0.31683168299999998</v>
      </c>
      <c r="AA46">
        <v>0.12871287100000001</v>
      </c>
      <c r="AB46">
        <v>0.41584158399999999</v>
      </c>
      <c r="AC46">
        <v>0.27722772299999998</v>
      </c>
      <c r="AD46">
        <v>0.41584158399999999</v>
      </c>
      <c r="AE46">
        <v>0.33663366300000003</v>
      </c>
      <c r="AF46">
        <v>7.9207921000000001E-2</v>
      </c>
      <c r="AG46">
        <v>0.67326732700000003</v>
      </c>
      <c r="AH46">
        <v>0.20792079199999999</v>
      </c>
      <c r="AI46">
        <v>7.9207921000000001E-2</v>
      </c>
      <c r="AJ46">
        <v>7.9207921000000001E-2</v>
      </c>
      <c r="AK46">
        <v>1.980198E-2</v>
      </c>
      <c r="AL46">
        <v>0.19801980199999999</v>
      </c>
      <c r="AM46">
        <v>0.21782178199999999</v>
      </c>
      <c r="AN46">
        <v>0.24752475199999999</v>
      </c>
      <c r="AO46">
        <f t="shared" si="4"/>
        <v>4.9504950999999991E-2</v>
      </c>
      <c r="AP46">
        <v>0.29702970299999998</v>
      </c>
      <c r="AQ46">
        <v>0.148514851</v>
      </c>
      <c r="AR46">
        <v>0.73267326700000002</v>
      </c>
      <c r="AS46">
        <v>4.9504949999999999E-2</v>
      </c>
      <c r="AT46">
        <v>0.12871287100000001</v>
      </c>
      <c r="AU46">
        <f t="shared" si="5"/>
        <v>7.9207921000000014E-2</v>
      </c>
      <c r="AV46">
        <v>3.9603960000000001E-2</v>
      </c>
      <c r="AW46">
        <v>0.158415842</v>
      </c>
      <c r="AX46">
        <f t="shared" si="6"/>
        <v>0.11881188200000001</v>
      </c>
      <c r="AY46">
        <v>3.4653465000000001E-2</v>
      </c>
      <c r="AZ46">
        <v>0.12871287100000001</v>
      </c>
      <c r="BA46">
        <f t="shared" si="7"/>
        <v>9.4059406000000012E-2</v>
      </c>
      <c r="BB46">
        <v>0.95993108900000002</v>
      </c>
      <c r="BC46">
        <v>0.45378560600000001</v>
      </c>
    </row>
    <row r="47" spans="1:55" ht="15.75" x14ac:dyDescent="0.25">
      <c r="A47" s="80" t="s">
        <v>113</v>
      </c>
      <c r="B47" s="91" t="s">
        <v>154</v>
      </c>
      <c r="C47" t="s">
        <v>104</v>
      </c>
      <c r="D47" s="86" t="s">
        <v>144</v>
      </c>
      <c r="E47" s="86" t="s">
        <v>147</v>
      </c>
      <c r="F47" s="86" t="s">
        <v>145</v>
      </c>
      <c r="G47" s="86" t="s">
        <v>145</v>
      </c>
      <c r="H47" s="86" t="s">
        <v>145</v>
      </c>
      <c r="I47" s="86" t="s">
        <v>145</v>
      </c>
      <c r="J47" s="87" t="s">
        <v>144</v>
      </c>
      <c r="K47" s="86" t="s">
        <v>145</v>
      </c>
      <c r="L47" s="86" t="s">
        <v>145</v>
      </c>
      <c r="M47">
        <v>1.0204081629999999</v>
      </c>
      <c r="N47">
        <v>0.13265306099999999</v>
      </c>
      <c r="O47">
        <v>0.163265306</v>
      </c>
      <c r="P47">
        <f t="shared" si="0"/>
        <v>1.0204082000000003E-2</v>
      </c>
      <c r="Q47">
        <v>0.173469388</v>
      </c>
      <c r="R47">
        <v>0.19387755100000001</v>
      </c>
      <c r="S47">
        <f t="shared" si="1"/>
        <v>6.1224489999999993E-2</v>
      </c>
      <c r="T47">
        <v>0.255102041</v>
      </c>
      <c r="U47">
        <v>0.346938776</v>
      </c>
      <c r="V47">
        <f t="shared" si="2"/>
        <v>7.1428570999999996E-2</v>
      </c>
      <c r="W47">
        <v>0.418367347</v>
      </c>
      <c r="X47">
        <v>0.28571428599999998</v>
      </c>
      <c r="Y47">
        <f t="shared" si="3"/>
        <v>6.6326530999999994E-2</v>
      </c>
      <c r="Z47">
        <v>0.21938775499999999</v>
      </c>
      <c r="AA47">
        <v>0.112244898</v>
      </c>
      <c r="AB47">
        <v>0.35714285699999998</v>
      </c>
      <c r="AC47">
        <v>0.346938776</v>
      </c>
      <c r="AD47">
        <v>0.36734693899999998</v>
      </c>
      <c r="AE47">
        <v>0.44897959199999998</v>
      </c>
      <c r="AF47">
        <v>8.1632652999999999E-2</v>
      </c>
      <c r="AG47">
        <v>0.60204081600000003</v>
      </c>
      <c r="AH47">
        <v>0.19387755100000001</v>
      </c>
      <c r="AI47">
        <v>6.1224489999999999E-2</v>
      </c>
      <c r="AJ47">
        <v>7.1428570999999996E-2</v>
      </c>
      <c r="AK47">
        <v>3.0612245E-2</v>
      </c>
      <c r="AL47">
        <v>0.23469387799999999</v>
      </c>
      <c r="AM47">
        <v>0.19387755100000001</v>
      </c>
      <c r="AN47">
        <v>0.244897959</v>
      </c>
      <c r="AO47">
        <f t="shared" si="4"/>
        <v>6.122449000000002E-2</v>
      </c>
      <c r="AP47">
        <v>0.30612244900000002</v>
      </c>
      <c r="AQ47">
        <v>0.163265306</v>
      </c>
      <c r="AR47">
        <v>0.744897959</v>
      </c>
      <c r="AS47">
        <v>5.6122448999999998E-2</v>
      </c>
      <c r="AT47">
        <v>9.1836735000000003E-2</v>
      </c>
      <c r="AU47">
        <f t="shared" si="5"/>
        <v>3.5714286000000005E-2</v>
      </c>
      <c r="AV47">
        <v>4.5918367000000002E-2</v>
      </c>
      <c r="AW47">
        <v>8.1632652999999999E-2</v>
      </c>
      <c r="AX47">
        <f t="shared" si="6"/>
        <v>3.5714285999999998E-2</v>
      </c>
      <c r="AY47">
        <v>4.0816326999999999E-2</v>
      </c>
      <c r="AZ47">
        <v>4.0816326999999999E-2</v>
      </c>
      <c r="BA47">
        <f t="shared" si="7"/>
        <v>0</v>
      </c>
      <c r="BB47">
        <v>0.87266462600000005</v>
      </c>
      <c r="BC47">
        <v>0.13962633999999999</v>
      </c>
    </row>
    <row r="48" spans="1:55" ht="15.75" x14ac:dyDescent="0.25">
      <c r="A48" s="80" t="s">
        <v>113</v>
      </c>
      <c r="B48" s="91" t="s">
        <v>154</v>
      </c>
      <c r="C48" t="s">
        <v>104</v>
      </c>
      <c r="D48" s="86" t="s">
        <v>144</v>
      </c>
      <c r="E48" s="86" t="s">
        <v>147</v>
      </c>
      <c r="F48" s="86" t="s">
        <v>145</v>
      </c>
      <c r="G48" s="86" t="s">
        <v>145</v>
      </c>
      <c r="H48" s="86" t="s">
        <v>145</v>
      </c>
      <c r="I48" s="86" t="s">
        <v>145</v>
      </c>
      <c r="J48" s="87" t="s">
        <v>144</v>
      </c>
      <c r="K48" s="86" t="s">
        <v>145</v>
      </c>
      <c r="L48" s="86" t="s">
        <v>145</v>
      </c>
      <c r="M48">
        <v>1.0098039219999999</v>
      </c>
      <c r="N48">
        <v>0.12745097999999999</v>
      </c>
      <c r="O48">
        <v>0.156862745</v>
      </c>
      <c r="P48">
        <f t="shared" si="0"/>
        <v>1.9607843000000014E-2</v>
      </c>
      <c r="Q48">
        <v>0.17647058800000001</v>
      </c>
      <c r="R48">
        <v>0.196078431</v>
      </c>
      <c r="S48">
        <f t="shared" si="1"/>
        <v>4.9019607999999992E-2</v>
      </c>
      <c r="T48">
        <v>0.24509803899999999</v>
      </c>
      <c r="U48">
        <v>0.35784313699999998</v>
      </c>
      <c r="V48">
        <f t="shared" si="2"/>
        <v>4.4117647000000038E-2</v>
      </c>
      <c r="W48">
        <v>0.40196078400000002</v>
      </c>
      <c r="X48">
        <v>0.264705882</v>
      </c>
      <c r="Y48">
        <f t="shared" si="3"/>
        <v>7.8431371999999999E-2</v>
      </c>
      <c r="Z48">
        <v>0.18627451</v>
      </c>
      <c r="AA48">
        <v>0.12745097999999999</v>
      </c>
      <c r="AB48">
        <v>0.382352941</v>
      </c>
      <c r="AC48">
        <v>0.40196078400000002</v>
      </c>
      <c r="AD48">
        <v>0.36274509799999999</v>
      </c>
      <c r="AE48">
        <v>0.52941176499999998</v>
      </c>
      <c r="AF48">
        <v>5.8823528999999999E-2</v>
      </c>
      <c r="AG48">
        <v>0.63725490200000001</v>
      </c>
      <c r="AH48">
        <v>0.21568627500000001</v>
      </c>
      <c r="AI48">
        <v>8.8235294000000006E-2</v>
      </c>
      <c r="AJ48">
        <v>7.8431372999999999E-2</v>
      </c>
      <c r="AK48">
        <v>1.9607843E-2</v>
      </c>
      <c r="AL48">
        <v>0.196078431</v>
      </c>
      <c r="AM48">
        <v>0.20098039200000001</v>
      </c>
      <c r="AN48">
        <v>0.225490196</v>
      </c>
      <c r="AO48">
        <f t="shared" si="4"/>
        <v>6.8627454000000004E-2</v>
      </c>
      <c r="AP48">
        <v>0.29411765000000001</v>
      </c>
      <c r="AQ48">
        <v>0.17647058800000001</v>
      </c>
      <c r="AR48">
        <v>0.52941176499999998</v>
      </c>
      <c r="AS48">
        <v>5.8823528999999999E-2</v>
      </c>
      <c r="AT48">
        <v>0.10784313700000001</v>
      </c>
      <c r="AU48">
        <f t="shared" si="5"/>
        <v>4.9019608000000006E-2</v>
      </c>
      <c r="AV48">
        <v>3.9215686E-2</v>
      </c>
      <c r="AW48">
        <v>0.117647059</v>
      </c>
      <c r="AX48">
        <f t="shared" si="6"/>
        <v>7.8431372999999999E-2</v>
      </c>
      <c r="AY48">
        <v>3.9215686E-2</v>
      </c>
      <c r="AZ48">
        <v>0.10784313700000001</v>
      </c>
      <c r="BA48">
        <f t="shared" si="7"/>
        <v>6.8627451000000006E-2</v>
      </c>
      <c r="BB48">
        <v>0.73303828599999998</v>
      </c>
      <c r="BC48">
        <v>0.12217304800000001</v>
      </c>
    </row>
    <row r="49" spans="1:55" ht="15.75" x14ac:dyDescent="0.25">
      <c r="A49" s="80" t="s">
        <v>113</v>
      </c>
      <c r="B49" s="91" t="s">
        <v>154</v>
      </c>
      <c r="C49" t="s">
        <v>104</v>
      </c>
      <c r="D49" s="86" t="s">
        <v>144</v>
      </c>
      <c r="E49" s="86" t="s">
        <v>147</v>
      </c>
      <c r="F49" s="86" t="s">
        <v>145</v>
      </c>
      <c r="G49" s="86" t="s">
        <v>145</v>
      </c>
      <c r="H49" s="86" t="s">
        <v>145</v>
      </c>
      <c r="I49" s="86" t="s">
        <v>145</v>
      </c>
      <c r="J49" s="87" t="s">
        <v>144</v>
      </c>
      <c r="K49" s="86" t="s">
        <v>145</v>
      </c>
      <c r="L49" s="86" t="s">
        <v>145</v>
      </c>
      <c r="M49">
        <v>1.04</v>
      </c>
      <c r="N49">
        <v>0.11</v>
      </c>
      <c r="O49">
        <v>0.17</v>
      </c>
      <c r="P49">
        <f t="shared" si="0"/>
        <v>9.9999999999999811E-3</v>
      </c>
      <c r="Q49">
        <v>0.18</v>
      </c>
      <c r="R49">
        <v>0.23</v>
      </c>
      <c r="S49">
        <f t="shared" si="1"/>
        <v>4.0000000000000008E-2</v>
      </c>
      <c r="T49">
        <v>0.27</v>
      </c>
      <c r="U49">
        <v>0.38</v>
      </c>
      <c r="V49">
        <f t="shared" si="2"/>
        <v>4.9999999999999989E-2</v>
      </c>
      <c r="W49">
        <v>0.43</v>
      </c>
      <c r="X49">
        <v>0.28000000000000003</v>
      </c>
      <c r="Y49">
        <f t="shared" si="3"/>
        <v>9.0000000000000024E-2</v>
      </c>
      <c r="Z49">
        <v>0.19</v>
      </c>
      <c r="AA49">
        <v>0.15</v>
      </c>
      <c r="AB49">
        <v>0.4</v>
      </c>
      <c r="AC49">
        <v>0.39</v>
      </c>
      <c r="AD49">
        <v>0.38500000000000001</v>
      </c>
      <c r="AE49">
        <v>0.48</v>
      </c>
      <c r="AF49">
        <v>0.06</v>
      </c>
      <c r="AG49">
        <v>0.57999999999999996</v>
      </c>
      <c r="AH49">
        <v>0.25</v>
      </c>
      <c r="AI49">
        <v>0.08</v>
      </c>
      <c r="AJ49">
        <v>7.0000000000000007E-2</v>
      </c>
      <c r="AK49">
        <v>0.02</v>
      </c>
      <c r="AL49">
        <v>0.21</v>
      </c>
      <c r="AM49">
        <v>0.21</v>
      </c>
      <c r="AN49">
        <v>0.23499999999999999</v>
      </c>
      <c r="AO49">
        <f t="shared" si="4"/>
        <v>0.11499999999999999</v>
      </c>
      <c r="AP49">
        <v>0.35</v>
      </c>
      <c r="AQ49">
        <v>0.19</v>
      </c>
      <c r="AR49">
        <v>0.77</v>
      </c>
      <c r="AS49">
        <v>7.0000000000000007E-2</v>
      </c>
      <c r="AT49">
        <v>0.15</v>
      </c>
      <c r="AU49">
        <f t="shared" si="5"/>
        <v>7.9999999999999988E-2</v>
      </c>
      <c r="AV49">
        <v>0.05</v>
      </c>
      <c r="AW49">
        <v>0.16</v>
      </c>
      <c r="AX49">
        <f t="shared" si="6"/>
        <v>0.11</v>
      </c>
      <c r="AY49">
        <v>0.04</v>
      </c>
      <c r="AZ49">
        <v>0.13</v>
      </c>
      <c r="BA49">
        <f t="shared" si="7"/>
        <v>0.09</v>
      </c>
      <c r="BB49">
        <v>0.90757121100000004</v>
      </c>
      <c r="BC49">
        <v>0.20943951</v>
      </c>
    </row>
    <row r="50" spans="1:55" ht="15.75" x14ac:dyDescent="0.25">
      <c r="A50" s="80" t="s">
        <v>113</v>
      </c>
      <c r="B50" s="91" t="s">
        <v>154</v>
      </c>
      <c r="C50" t="s">
        <v>104</v>
      </c>
      <c r="D50" s="86" t="s">
        <v>144</v>
      </c>
      <c r="E50" s="86" t="s">
        <v>147</v>
      </c>
      <c r="F50" s="86" t="s">
        <v>145</v>
      </c>
      <c r="G50" s="86" t="s">
        <v>145</v>
      </c>
      <c r="H50" s="86" t="s">
        <v>145</v>
      </c>
      <c r="I50" s="86" t="s">
        <v>145</v>
      </c>
      <c r="J50" s="87" t="s">
        <v>144</v>
      </c>
      <c r="K50" s="86" t="s">
        <v>145</v>
      </c>
      <c r="L50" s="86" t="s">
        <v>145</v>
      </c>
      <c r="M50">
        <v>1</v>
      </c>
      <c r="N50">
        <v>7.3170732000000002E-2</v>
      </c>
      <c r="O50">
        <v>0.146341463</v>
      </c>
      <c r="P50">
        <f t="shared" si="0"/>
        <v>1.8292683000000004E-2</v>
      </c>
      <c r="Q50">
        <v>0.16463414600000001</v>
      </c>
      <c r="R50">
        <v>0.18292682900000001</v>
      </c>
      <c r="S50">
        <f t="shared" si="1"/>
        <v>4.8780487999999983E-2</v>
      </c>
      <c r="T50">
        <v>0.231707317</v>
      </c>
      <c r="U50">
        <v>0.26829268299999998</v>
      </c>
      <c r="V50">
        <f t="shared" si="2"/>
        <v>3.6585366000000008E-2</v>
      </c>
      <c r="W50">
        <v>0.30487804899999998</v>
      </c>
      <c r="X50">
        <v>0.32926829299999999</v>
      </c>
      <c r="Y50">
        <f t="shared" si="3"/>
        <v>6.0975610000000013E-2</v>
      </c>
      <c r="Z50">
        <v>0.26829268299999998</v>
      </c>
      <c r="AA50">
        <v>0.109756098</v>
      </c>
      <c r="AB50">
        <v>0.40243902399999998</v>
      </c>
      <c r="AC50">
        <v>0.26829268299999998</v>
      </c>
      <c r="AD50">
        <v>0.365853659</v>
      </c>
      <c r="AE50">
        <v>0.353658537</v>
      </c>
      <c r="AF50">
        <v>4.8780487999999997E-2</v>
      </c>
      <c r="AG50">
        <v>0.634146341</v>
      </c>
      <c r="AH50">
        <v>0.19512195099999999</v>
      </c>
      <c r="AI50">
        <v>6.097561E-2</v>
      </c>
      <c r="AJ50">
        <v>9.7560975999999994E-2</v>
      </c>
      <c r="AK50">
        <v>3.6585366000000001E-2</v>
      </c>
      <c r="AL50">
        <v>0.21951219499999999</v>
      </c>
      <c r="AM50">
        <v>0.18292682900000001</v>
      </c>
      <c r="AN50">
        <v>0.12195122</v>
      </c>
      <c r="AO50">
        <f t="shared" si="4"/>
        <v>6.0975609000000014E-2</v>
      </c>
      <c r="AP50">
        <v>0.18292682900000001</v>
      </c>
      <c r="AQ50">
        <v>0.15853658500000001</v>
      </c>
      <c r="AR50">
        <v>0.85365853700000005</v>
      </c>
      <c r="AS50">
        <v>3.6585366000000001E-2</v>
      </c>
      <c r="AT50">
        <v>8.5365854000000005E-2</v>
      </c>
      <c r="AU50">
        <f t="shared" si="5"/>
        <v>4.8780488000000004E-2</v>
      </c>
      <c r="AV50">
        <v>4.2682927000000002E-2</v>
      </c>
      <c r="AW50">
        <v>0.12195122</v>
      </c>
      <c r="AX50">
        <f t="shared" si="6"/>
        <v>7.926829299999999E-2</v>
      </c>
      <c r="AY50">
        <v>3.6585366000000001E-2</v>
      </c>
      <c r="AZ50">
        <v>9.7560975999999994E-2</v>
      </c>
      <c r="BA50">
        <f t="shared" si="7"/>
        <v>6.0975609999999993E-2</v>
      </c>
      <c r="BB50">
        <v>1.0122909659999999</v>
      </c>
      <c r="BC50">
        <v>0.47123889800000002</v>
      </c>
    </row>
    <row r="51" spans="1:55" ht="15.75" x14ac:dyDescent="0.25">
      <c r="A51" s="80" t="s">
        <v>113</v>
      </c>
      <c r="B51" s="91" t="s">
        <v>154</v>
      </c>
      <c r="C51" t="s">
        <v>104</v>
      </c>
      <c r="D51" s="86" t="s">
        <v>144</v>
      </c>
      <c r="E51" s="86" t="s">
        <v>147</v>
      </c>
      <c r="F51" s="86" t="s">
        <v>145</v>
      </c>
      <c r="G51" s="86" t="s">
        <v>145</v>
      </c>
      <c r="H51" s="86" t="s">
        <v>145</v>
      </c>
      <c r="I51" s="86" t="s">
        <v>145</v>
      </c>
      <c r="J51" s="87" t="s">
        <v>144</v>
      </c>
      <c r="K51" s="86" t="s">
        <v>145</v>
      </c>
      <c r="L51" s="86" t="s">
        <v>145</v>
      </c>
      <c r="M51">
        <v>1.02</v>
      </c>
      <c r="N51">
        <v>0.1</v>
      </c>
      <c r="O51">
        <v>0.15</v>
      </c>
      <c r="P51">
        <f t="shared" si="0"/>
        <v>2.0000000000000018E-2</v>
      </c>
      <c r="Q51">
        <v>0.17</v>
      </c>
      <c r="R51">
        <v>0.21</v>
      </c>
      <c r="S51">
        <f t="shared" si="1"/>
        <v>4.5000000000000012E-2</v>
      </c>
      <c r="T51">
        <v>0.255</v>
      </c>
      <c r="U51">
        <v>0.37</v>
      </c>
      <c r="V51">
        <f t="shared" si="2"/>
        <v>1.0000000000000009E-2</v>
      </c>
      <c r="W51">
        <v>0.38</v>
      </c>
      <c r="X51">
        <v>0.37</v>
      </c>
      <c r="Y51">
        <f t="shared" si="3"/>
        <v>8.0000000000000016E-2</v>
      </c>
      <c r="Z51">
        <v>0.28999999999999998</v>
      </c>
      <c r="AA51">
        <v>0.15</v>
      </c>
      <c r="AB51">
        <v>0.43</v>
      </c>
      <c r="AC51">
        <v>0.33</v>
      </c>
      <c r="AD51">
        <v>0.40500000000000003</v>
      </c>
      <c r="AE51">
        <v>0.44</v>
      </c>
      <c r="AF51">
        <v>0.05</v>
      </c>
      <c r="AG51">
        <v>0.69</v>
      </c>
      <c r="AH51">
        <v>0.23</v>
      </c>
      <c r="AI51">
        <v>0.08</v>
      </c>
      <c r="AJ51">
        <v>0.09</v>
      </c>
      <c r="AK51">
        <v>0.04</v>
      </c>
      <c r="AL51">
        <v>0.2</v>
      </c>
      <c r="AM51">
        <v>0.26</v>
      </c>
      <c r="AN51">
        <v>0.28000000000000003</v>
      </c>
      <c r="AO51">
        <f t="shared" si="4"/>
        <v>8.9999999999999969E-2</v>
      </c>
      <c r="AP51">
        <v>0.37</v>
      </c>
      <c r="AQ51">
        <v>0.19</v>
      </c>
      <c r="AR51">
        <v>0.62</v>
      </c>
      <c r="AS51">
        <v>0.06</v>
      </c>
      <c r="AT51">
        <v>0.12</v>
      </c>
      <c r="AU51">
        <f t="shared" si="5"/>
        <v>0.06</v>
      </c>
      <c r="AV51">
        <v>0.04</v>
      </c>
      <c r="AW51">
        <v>0.11</v>
      </c>
      <c r="AX51">
        <f t="shared" si="6"/>
        <v>7.0000000000000007E-2</v>
      </c>
      <c r="AY51">
        <v>0.04</v>
      </c>
      <c r="AZ51">
        <v>0.09</v>
      </c>
      <c r="BA51">
        <f t="shared" si="7"/>
        <v>4.9999999999999996E-2</v>
      </c>
      <c r="BB51">
        <v>1.2042771839999999</v>
      </c>
      <c r="BC51">
        <v>0.157079633</v>
      </c>
    </row>
    <row r="52" spans="1:55" ht="15.75" x14ac:dyDescent="0.25">
      <c r="A52" s="80" t="s">
        <v>113</v>
      </c>
      <c r="B52" s="91" t="s">
        <v>154</v>
      </c>
      <c r="C52" t="s">
        <v>104</v>
      </c>
      <c r="D52" s="86" t="s">
        <v>144</v>
      </c>
      <c r="E52" s="86" t="s">
        <v>147</v>
      </c>
      <c r="F52" s="86" t="s">
        <v>145</v>
      </c>
      <c r="G52" s="86" t="s">
        <v>145</v>
      </c>
      <c r="H52" s="86" t="s">
        <v>145</v>
      </c>
      <c r="I52" s="86" t="s">
        <v>145</v>
      </c>
      <c r="J52" s="87" t="s">
        <v>144</v>
      </c>
      <c r="K52" s="86" t="s">
        <v>145</v>
      </c>
      <c r="L52" s="86" t="s">
        <v>145</v>
      </c>
      <c r="M52">
        <v>1</v>
      </c>
      <c r="N52">
        <v>9.9009900999999997E-2</v>
      </c>
      <c r="O52">
        <v>0.168316832</v>
      </c>
      <c r="P52">
        <f t="shared" si="0"/>
        <v>0</v>
      </c>
      <c r="Q52">
        <v>0.168316832</v>
      </c>
      <c r="R52">
        <v>0.19801980199999999</v>
      </c>
      <c r="S52">
        <f t="shared" si="1"/>
        <v>3.9603959999999994E-2</v>
      </c>
      <c r="T52">
        <v>0.23762376199999999</v>
      </c>
      <c r="U52">
        <v>0.36633663399999999</v>
      </c>
      <c r="V52">
        <f t="shared" si="2"/>
        <v>1.9801979999999997E-2</v>
      </c>
      <c r="W52">
        <v>0.38613861399999999</v>
      </c>
      <c r="X52">
        <v>0.29702970299999998</v>
      </c>
      <c r="Y52">
        <f t="shared" si="3"/>
        <v>6.9306930999999988E-2</v>
      </c>
      <c r="Z52">
        <v>0.22772277199999999</v>
      </c>
      <c r="AA52">
        <v>0.12871287100000001</v>
      </c>
      <c r="AB52">
        <v>0.40594059399999999</v>
      </c>
      <c r="AC52">
        <v>0.356435644</v>
      </c>
      <c r="AD52">
        <v>0.39603960399999999</v>
      </c>
      <c r="AE52">
        <v>0.34653465300000003</v>
      </c>
      <c r="AF52">
        <v>4.9504949999999999E-2</v>
      </c>
      <c r="AG52">
        <v>0.65346534700000003</v>
      </c>
      <c r="AH52">
        <v>0.22772277199999999</v>
      </c>
      <c r="AI52">
        <v>7.9207921000000001E-2</v>
      </c>
      <c r="AJ52">
        <v>6.9306931000000002E-2</v>
      </c>
      <c r="AK52">
        <v>3.9603960000000001E-2</v>
      </c>
      <c r="AL52">
        <v>0.178217822</v>
      </c>
      <c r="AM52">
        <v>0.22772277199999999</v>
      </c>
      <c r="AN52">
        <v>0.19801980199999999</v>
      </c>
      <c r="AO52">
        <f t="shared" si="4"/>
        <v>5.940594099999999E-2</v>
      </c>
      <c r="AP52">
        <v>0.25742574299999998</v>
      </c>
      <c r="AQ52">
        <v>0.158415842</v>
      </c>
      <c r="AR52">
        <v>0.66336633700000003</v>
      </c>
      <c r="AS52">
        <v>6.9306931000000002E-2</v>
      </c>
      <c r="AT52">
        <v>0.12871287100000001</v>
      </c>
      <c r="AU52">
        <f t="shared" si="5"/>
        <v>5.9405940000000004E-2</v>
      </c>
      <c r="AV52">
        <v>3.9603960000000001E-2</v>
      </c>
      <c r="AW52">
        <v>0.148514851</v>
      </c>
      <c r="AX52">
        <f t="shared" si="6"/>
        <v>0.10891089100000001</v>
      </c>
      <c r="AY52">
        <v>3.9603960000000001E-2</v>
      </c>
      <c r="AZ52">
        <v>0.108910891</v>
      </c>
      <c r="BA52">
        <f t="shared" si="7"/>
        <v>6.9306930999999988E-2</v>
      </c>
      <c r="BB52">
        <v>1.064650844</v>
      </c>
      <c r="BC52">
        <v>0.331612558</v>
      </c>
    </row>
    <row r="53" spans="1:55" ht="15.75" x14ac:dyDescent="0.25">
      <c r="A53" s="80" t="s">
        <v>113</v>
      </c>
      <c r="B53" s="91" t="s">
        <v>154</v>
      </c>
      <c r="C53" t="s">
        <v>104</v>
      </c>
      <c r="D53" s="86" t="s">
        <v>144</v>
      </c>
      <c r="E53" s="86" t="s">
        <v>147</v>
      </c>
      <c r="F53" s="86" t="s">
        <v>145</v>
      </c>
      <c r="G53" s="86" t="s">
        <v>145</v>
      </c>
      <c r="H53" s="86" t="s">
        <v>145</v>
      </c>
      <c r="I53" s="86" t="s">
        <v>145</v>
      </c>
      <c r="J53" s="87" t="s">
        <v>144</v>
      </c>
      <c r="K53" s="86" t="s">
        <v>145</v>
      </c>
      <c r="L53" s="86" t="s">
        <v>145</v>
      </c>
      <c r="M53">
        <v>1.0425531910000001</v>
      </c>
      <c r="N53">
        <v>0.13829787199999999</v>
      </c>
      <c r="O53">
        <v>0.18085106400000001</v>
      </c>
      <c r="P53">
        <f t="shared" si="0"/>
        <v>1.063829799999999E-2</v>
      </c>
      <c r="Q53">
        <v>0.191489362</v>
      </c>
      <c r="R53">
        <v>0.244680851</v>
      </c>
      <c r="S53">
        <f t="shared" si="1"/>
        <v>3.1914893999999999E-2</v>
      </c>
      <c r="T53">
        <v>0.276595745</v>
      </c>
      <c r="U53">
        <v>0.41489361699999999</v>
      </c>
      <c r="V53">
        <f t="shared" si="2"/>
        <v>2.1276595999999981E-2</v>
      </c>
      <c r="W53">
        <v>0.43617021299999997</v>
      </c>
      <c r="X53">
        <v>0.32978723399999998</v>
      </c>
      <c r="Y53">
        <f t="shared" si="3"/>
        <v>8.510638299999998E-2</v>
      </c>
      <c r="Z53">
        <v>0.244680851</v>
      </c>
      <c r="AA53">
        <v>0.13829787199999999</v>
      </c>
      <c r="AB53">
        <v>0.41489361699999999</v>
      </c>
      <c r="AC53">
        <v>0.34042553199999998</v>
      </c>
      <c r="AD53">
        <v>0.42553191499999998</v>
      </c>
      <c r="AE53">
        <v>0.52127659599999998</v>
      </c>
      <c r="AF53">
        <v>5.3191489000000002E-2</v>
      </c>
      <c r="AG53">
        <v>0.63829787199999999</v>
      </c>
      <c r="AH53">
        <v>0.18085106400000001</v>
      </c>
      <c r="AI53">
        <v>9.5744680999999998E-2</v>
      </c>
      <c r="AJ53">
        <v>7.4468085000000003E-2</v>
      </c>
      <c r="AK53">
        <v>2.1276595999999998E-2</v>
      </c>
      <c r="AL53">
        <v>0.18085106400000001</v>
      </c>
      <c r="AM53">
        <v>0.276595745</v>
      </c>
      <c r="AN53">
        <v>0.26595744700000001</v>
      </c>
      <c r="AO53">
        <f t="shared" si="4"/>
        <v>6.3829786999999971E-2</v>
      </c>
      <c r="AP53">
        <v>0.32978723399999998</v>
      </c>
      <c r="AQ53">
        <v>0.159574468</v>
      </c>
      <c r="AR53">
        <v>0.53191489400000003</v>
      </c>
      <c r="AS53">
        <v>7.4468085000000003E-2</v>
      </c>
      <c r="AT53">
        <v>0.127659574</v>
      </c>
      <c r="AU53">
        <f t="shared" si="5"/>
        <v>5.3191488999999995E-2</v>
      </c>
      <c r="AV53">
        <v>4.2553190999999997E-2</v>
      </c>
      <c r="AW53">
        <v>0.154255319</v>
      </c>
      <c r="AX53">
        <f t="shared" si="6"/>
        <v>0.11170212800000001</v>
      </c>
      <c r="AY53">
        <v>5.3191489000000002E-2</v>
      </c>
      <c r="AZ53">
        <v>0.14893617000000001</v>
      </c>
      <c r="BA53">
        <f t="shared" si="7"/>
        <v>9.5744680999999998E-2</v>
      </c>
      <c r="BB53">
        <v>0.89011791900000004</v>
      </c>
      <c r="BC53">
        <v>0.27925267999999998</v>
      </c>
    </row>
    <row r="54" spans="1:55" ht="16.5" thickBot="1" x14ac:dyDescent="0.3">
      <c r="A54" s="80" t="s">
        <v>113</v>
      </c>
      <c r="B54" s="91" t="s">
        <v>154</v>
      </c>
      <c r="C54" t="s">
        <v>104</v>
      </c>
      <c r="D54" s="88" t="s">
        <v>144</v>
      </c>
      <c r="E54" s="89" t="s">
        <v>147</v>
      </c>
      <c r="F54" s="89" t="s">
        <v>145</v>
      </c>
      <c r="G54" s="89" t="s">
        <v>145</v>
      </c>
      <c r="H54" s="89" t="s">
        <v>145</v>
      </c>
      <c r="I54" s="89" t="s">
        <v>145</v>
      </c>
      <c r="J54" s="90" t="s">
        <v>144</v>
      </c>
      <c r="K54" s="86" t="s">
        <v>145</v>
      </c>
      <c r="L54" s="86" t="s">
        <v>145</v>
      </c>
      <c r="M54">
        <v>1.0416666670000001</v>
      </c>
      <c r="N54">
        <v>0.125</v>
      </c>
      <c r="O54">
        <v>0.171875</v>
      </c>
      <c r="P54">
        <f t="shared" si="0"/>
        <v>1.5625E-2</v>
      </c>
      <c r="Q54">
        <v>0.1875</v>
      </c>
      <c r="R54">
        <v>0.22916666699999999</v>
      </c>
      <c r="S54">
        <f t="shared" si="1"/>
        <v>4.1666666000000019E-2</v>
      </c>
      <c r="T54">
        <v>0.27083333300000001</v>
      </c>
      <c r="U54">
        <v>0.39583333300000001</v>
      </c>
      <c r="V54">
        <f t="shared" si="2"/>
        <v>3.125E-2</v>
      </c>
      <c r="W54">
        <v>0.42708333300000001</v>
      </c>
      <c r="X54">
        <v>0.30208333300000001</v>
      </c>
      <c r="Y54">
        <f t="shared" si="3"/>
        <v>7.2916666000000019E-2</v>
      </c>
      <c r="Z54">
        <v>0.22916666699999999</v>
      </c>
      <c r="AA54">
        <v>0.125</v>
      </c>
      <c r="AB54">
        <v>0.42708333300000001</v>
      </c>
      <c r="AC54">
        <v>0.36458333300000001</v>
      </c>
      <c r="AD54">
        <v>0.40625</v>
      </c>
      <c r="AE54">
        <v>0.48958333300000001</v>
      </c>
      <c r="AF54">
        <v>5.2083333000000002E-2</v>
      </c>
      <c r="AG54">
        <v>0.64583333300000001</v>
      </c>
      <c r="AH54">
        <v>0.19791666699999999</v>
      </c>
      <c r="AI54">
        <v>8.3333332999999996E-2</v>
      </c>
      <c r="AJ54">
        <v>8.3333332999999996E-2</v>
      </c>
      <c r="AK54">
        <v>4.1666666999999998E-2</v>
      </c>
      <c r="AL54">
        <v>0.21875</v>
      </c>
      <c r="AM54">
        <v>0.23958333300000001</v>
      </c>
      <c r="AN54">
        <v>0.1875</v>
      </c>
      <c r="AO54">
        <f t="shared" si="4"/>
        <v>6.25E-2</v>
      </c>
      <c r="AP54">
        <v>0.25</v>
      </c>
      <c r="AQ54">
        <v>0.16666666699999999</v>
      </c>
      <c r="AR54">
        <v>0.625</v>
      </c>
      <c r="AS54">
        <v>6.25E-2</v>
      </c>
      <c r="AT54">
        <v>0.114583333</v>
      </c>
      <c r="AU54">
        <f t="shared" si="5"/>
        <v>5.2083332999999996E-2</v>
      </c>
      <c r="AV54">
        <v>4.1666666999999998E-2</v>
      </c>
      <c r="AW54">
        <v>0.13541666699999999</v>
      </c>
      <c r="AX54">
        <f t="shared" si="6"/>
        <v>9.375E-2</v>
      </c>
      <c r="AY54">
        <v>4.1666666999999998E-2</v>
      </c>
      <c r="AZ54">
        <v>0.125</v>
      </c>
      <c r="BA54">
        <f t="shared" si="7"/>
        <v>8.3333333000000009E-2</v>
      </c>
      <c r="BB54">
        <v>0.76794487099999997</v>
      </c>
      <c r="BC54">
        <v>0.26179938800000002</v>
      </c>
    </row>
    <row r="55" spans="1:55" x14ac:dyDescent="0.25">
      <c r="A55" s="80" t="s">
        <v>140</v>
      </c>
      <c r="B55" s="91" t="s">
        <v>150</v>
      </c>
      <c r="C55" t="s">
        <v>91</v>
      </c>
      <c r="D55" s="86" t="s">
        <v>147</v>
      </c>
      <c r="E55" s="86" t="s">
        <v>147</v>
      </c>
      <c r="F55" s="86" t="s">
        <v>147</v>
      </c>
      <c r="G55" s="86" t="s">
        <v>147</v>
      </c>
      <c r="H55" s="86" t="s">
        <v>147</v>
      </c>
      <c r="I55" s="86" t="s">
        <v>147</v>
      </c>
      <c r="J55" s="86" t="s">
        <v>147</v>
      </c>
      <c r="K55" s="86" t="s">
        <v>147</v>
      </c>
      <c r="L55" s="86" t="s">
        <v>156</v>
      </c>
      <c r="M55">
        <v>1.0227272727272727</v>
      </c>
      <c r="N55">
        <v>9.0909090909090912E-2</v>
      </c>
      <c r="O55">
        <v>0.14772727272727273</v>
      </c>
      <c r="P55">
        <f t="shared" si="0"/>
        <v>2.2727272727272707E-2</v>
      </c>
      <c r="Q55">
        <v>0.17045454545454544</v>
      </c>
      <c r="R55">
        <v>0.17045454545454544</v>
      </c>
      <c r="S55">
        <f t="shared" si="1"/>
        <v>6.8181818181818205E-2</v>
      </c>
      <c r="T55">
        <v>0.23863636363636365</v>
      </c>
      <c r="U55">
        <v>0.27272727272727271</v>
      </c>
      <c r="V55">
        <f t="shared" si="2"/>
        <v>5.6818181818181823E-2</v>
      </c>
      <c r="W55">
        <v>0.32954545454545453</v>
      </c>
      <c r="X55">
        <v>0.36363636363636365</v>
      </c>
      <c r="Y55">
        <f t="shared" si="3"/>
        <v>6.8181818181818177E-2</v>
      </c>
      <c r="Z55">
        <v>0.29545454545454547</v>
      </c>
      <c r="AA55">
        <v>0.15909090909090909</v>
      </c>
      <c r="AB55">
        <v>0.42045454545454547</v>
      </c>
      <c r="AC55">
        <v>0.21590909090909091</v>
      </c>
      <c r="AD55">
        <v>0.35227272727272729</v>
      </c>
      <c r="AE55">
        <v>0.35227272727272729</v>
      </c>
      <c r="AF55">
        <v>6.8181818181818177E-2</v>
      </c>
      <c r="AG55">
        <v>0.61363636363636365</v>
      </c>
      <c r="AH55">
        <v>0.23863636363636365</v>
      </c>
      <c r="AI55">
        <v>0.10227272727272728</v>
      </c>
      <c r="AJ55">
        <v>9.0909090909090912E-2</v>
      </c>
      <c r="AK55">
        <v>3.4090909090909088E-2</v>
      </c>
      <c r="AL55">
        <v>0.25</v>
      </c>
      <c r="AM55">
        <v>0.20454545454545456</v>
      </c>
      <c r="AN55">
        <v>0.18181818181818182</v>
      </c>
      <c r="AO55">
        <f t="shared" si="4"/>
        <v>0.10227272727272729</v>
      </c>
      <c r="AP55">
        <v>0.28409090909090912</v>
      </c>
      <c r="AQ55">
        <v>0.21590909090909091</v>
      </c>
      <c r="AR55">
        <v>0.625</v>
      </c>
      <c r="AS55">
        <v>7.9545454545454544E-2</v>
      </c>
      <c r="AT55">
        <v>9.0909090909090912E-2</v>
      </c>
      <c r="AU55">
        <f t="shared" si="5"/>
        <v>1.1363636363636367E-2</v>
      </c>
      <c r="AV55">
        <v>4.5454545454545456E-2</v>
      </c>
      <c r="AW55">
        <v>0.10227272727272728</v>
      </c>
      <c r="AX55">
        <f t="shared" si="6"/>
        <v>5.6818181818181823E-2</v>
      </c>
      <c r="AY55">
        <v>4.5454545454545456E-2</v>
      </c>
      <c r="AZ55">
        <v>9.0909090909090912E-2</v>
      </c>
      <c r="BA55">
        <f t="shared" si="7"/>
        <v>4.5454545454545456E-2</v>
      </c>
      <c r="BB55">
        <v>0.36651914291880922</v>
      </c>
      <c r="BC55">
        <v>0.19198621771937624</v>
      </c>
    </row>
    <row r="56" spans="1:55" x14ac:dyDescent="0.25">
      <c r="A56" s="80" t="s">
        <v>140</v>
      </c>
      <c r="B56" s="91" t="s">
        <v>150</v>
      </c>
      <c r="C56" t="s">
        <v>91</v>
      </c>
      <c r="D56" s="86" t="s">
        <v>147</v>
      </c>
      <c r="E56" s="86" t="s">
        <v>147</v>
      </c>
      <c r="F56" s="86" t="s">
        <v>147</v>
      </c>
      <c r="G56" s="86" t="s">
        <v>147</v>
      </c>
      <c r="H56" s="86" t="s">
        <v>147</v>
      </c>
      <c r="I56" s="86" t="s">
        <v>147</v>
      </c>
      <c r="J56" s="86" t="s">
        <v>147</v>
      </c>
      <c r="K56" s="86" t="s">
        <v>147</v>
      </c>
      <c r="L56" s="86" t="s">
        <v>156</v>
      </c>
      <c r="M56">
        <v>1.05</v>
      </c>
      <c r="N56">
        <v>0.1125</v>
      </c>
      <c r="O56">
        <v>0.17499999999999999</v>
      </c>
      <c r="P56">
        <f t="shared" si="0"/>
        <v>1.8750000000000017E-2</v>
      </c>
      <c r="Q56">
        <v>0.19375000000000001</v>
      </c>
      <c r="R56">
        <v>0.19375000000000001</v>
      </c>
      <c r="S56">
        <f t="shared" si="1"/>
        <v>8.1250000000000017E-2</v>
      </c>
      <c r="T56">
        <v>0.27500000000000002</v>
      </c>
      <c r="U56">
        <v>0.3125</v>
      </c>
      <c r="V56">
        <f t="shared" si="2"/>
        <v>3.7499999999999978E-2</v>
      </c>
      <c r="W56">
        <v>0.35</v>
      </c>
      <c r="X56">
        <v>0.47499999999999998</v>
      </c>
      <c r="Y56">
        <f t="shared" si="3"/>
        <v>9.9999999999999978E-2</v>
      </c>
      <c r="Z56">
        <v>0.375</v>
      </c>
      <c r="AA56">
        <v>0.2</v>
      </c>
      <c r="AB56">
        <v>0.5</v>
      </c>
      <c r="AC56">
        <v>0.22500000000000001</v>
      </c>
      <c r="AD56">
        <v>0.46250000000000002</v>
      </c>
      <c r="AE56">
        <v>0.3</v>
      </c>
      <c r="AF56">
        <v>8.7499999999999994E-2</v>
      </c>
      <c r="AG56">
        <v>0.66249999999999998</v>
      </c>
      <c r="AH56">
        <v>0.1875</v>
      </c>
      <c r="AI56">
        <v>0.125</v>
      </c>
      <c r="AJ56">
        <v>7.4999999999999997E-2</v>
      </c>
      <c r="AK56">
        <v>6.25E-2</v>
      </c>
      <c r="AL56">
        <v>0.21249999999999999</v>
      </c>
      <c r="AM56">
        <v>0.23749999999999999</v>
      </c>
      <c r="AN56">
        <v>0.16250000000000001</v>
      </c>
      <c r="AO56">
        <f t="shared" si="4"/>
        <v>3.7500000000000006E-2</v>
      </c>
      <c r="AP56">
        <v>0.2</v>
      </c>
      <c r="AQ56">
        <v>0.2</v>
      </c>
      <c r="AR56">
        <v>0.55000000000000004</v>
      </c>
      <c r="AS56">
        <v>0.1</v>
      </c>
      <c r="AT56">
        <v>0.1</v>
      </c>
      <c r="AU56">
        <f t="shared" si="5"/>
        <v>0</v>
      </c>
      <c r="AV56">
        <v>6.25E-2</v>
      </c>
      <c r="AW56">
        <v>6.8750000000000006E-2</v>
      </c>
      <c r="AX56">
        <f t="shared" si="6"/>
        <v>6.2500000000000056E-3</v>
      </c>
      <c r="AY56">
        <v>0.05</v>
      </c>
      <c r="AZ56">
        <v>7.4999999999999997E-2</v>
      </c>
      <c r="BA56">
        <f t="shared" si="7"/>
        <v>2.4999999999999994E-2</v>
      </c>
      <c r="BB56">
        <v>0.31415926535897931</v>
      </c>
      <c r="BC56">
        <v>0.12217304763960307</v>
      </c>
    </row>
    <row r="57" spans="1:55" x14ac:dyDescent="0.25">
      <c r="A57" s="80" t="s">
        <v>140</v>
      </c>
      <c r="B57" s="91" t="s">
        <v>150</v>
      </c>
      <c r="C57" t="s">
        <v>91</v>
      </c>
      <c r="D57" s="86" t="s">
        <v>147</v>
      </c>
      <c r="E57" s="86" t="s">
        <v>147</v>
      </c>
      <c r="F57" s="86" t="s">
        <v>147</v>
      </c>
      <c r="G57" s="86" t="s">
        <v>147</v>
      </c>
      <c r="H57" s="86" t="s">
        <v>147</v>
      </c>
      <c r="I57" s="86" t="s">
        <v>147</v>
      </c>
      <c r="J57" s="86" t="s">
        <v>147</v>
      </c>
      <c r="K57" s="86" t="s">
        <v>147</v>
      </c>
      <c r="L57" s="86" t="s">
        <v>156</v>
      </c>
      <c r="M57">
        <v>1.0108695652173914</v>
      </c>
      <c r="N57">
        <v>9.7826086956521743E-2</v>
      </c>
      <c r="O57">
        <v>0.15217391304347827</v>
      </c>
      <c r="P57">
        <f t="shared" si="0"/>
        <v>1.0869565217391297E-2</v>
      </c>
      <c r="Q57">
        <v>0.16304347826086957</v>
      </c>
      <c r="R57">
        <v>0.17391304347826086</v>
      </c>
      <c r="S57">
        <f t="shared" si="1"/>
        <v>5.4347826086956513E-2</v>
      </c>
      <c r="T57">
        <v>0.22826086956521738</v>
      </c>
      <c r="U57">
        <v>0.17391304347826086</v>
      </c>
      <c r="V57">
        <f t="shared" si="2"/>
        <v>3.2608695652173919E-2</v>
      </c>
      <c r="W57">
        <v>0.20652173913043478</v>
      </c>
      <c r="X57">
        <v>0.34782608695652173</v>
      </c>
      <c r="Y57">
        <f t="shared" si="3"/>
        <v>5.4347826086956486E-2</v>
      </c>
      <c r="Z57">
        <v>0.29347826086956524</v>
      </c>
      <c r="AA57">
        <v>0.10869565217391304</v>
      </c>
      <c r="AB57">
        <v>0.41304347826086957</v>
      </c>
      <c r="AC57">
        <v>0.25</v>
      </c>
      <c r="AD57">
        <v>0.35869565217391303</v>
      </c>
      <c r="AE57">
        <v>0.36956521739130432</v>
      </c>
      <c r="AF57">
        <v>5.434782608695652E-2</v>
      </c>
      <c r="AG57">
        <v>0.71739130434782605</v>
      </c>
      <c r="AH57">
        <v>0.18478260869565216</v>
      </c>
      <c r="AI57">
        <v>7.6086956521739135E-2</v>
      </c>
      <c r="AJ57">
        <v>7.6086956521739135E-2</v>
      </c>
      <c r="AK57">
        <v>4.3478260869565216E-2</v>
      </c>
      <c r="AL57">
        <v>0.19565217391304349</v>
      </c>
      <c r="AM57">
        <v>0.21739130434782608</v>
      </c>
      <c r="AN57">
        <v>0.19565217391304349</v>
      </c>
      <c r="AO57">
        <f t="shared" si="4"/>
        <v>4.3478260869565216E-2</v>
      </c>
      <c r="AP57">
        <v>0.2391304347826087</v>
      </c>
      <c r="AQ57">
        <v>0.15217391304347827</v>
      </c>
      <c r="AR57">
        <v>0.54347826086956519</v>
      </c>
      <c r="AS57">
        <v>5.434782608695652E-2</v>
      </c>
      <c r="AT57">
        <v>8.6956521739130432E-2</v>
      </c>
      <c r="AU57">
        <f t="shared" si="5"/>
        <v>3.2608695652173912E-2</v>
      </c>
      <c r="AV57">
        <v>4.8913043478260872E-2</v>
      </c>
      <c r="AW57">
        <v>0.10869565217391304</v>
      </c>
      <c r="AX57">
        <f t="shared" si="6"/>
        <v>5.9782608695652169E-2</v>
      </c>
      <c r="AY57">
        <v>2.1739130434782608E-2</v>
      </c>
      <c r="AZ57">
        <v>7.6086956521739135E-2</v>
      </c>
      <c r="BA57">
        <f t="shared" si="7"/>
        <v>5.4347826086956527E-2</v>
      </c>
      <c r="BB57">
        <v>0.4537856055185257</v>
      </c>
      <c r="BC57">
        <v>0.10471975511965978</v>
      </c>
    </row>
    <row r="58" spans="1:55" x14ac:dyDescent="0.25">
      <c r="A58" s="80" t="s">
        <v>140</v>
      </c>
      <c r="B58" s="91" t="s">
        <v>150</v>
      </c>
      <c r="C58" t="s">
        <v>91</v>
      </c>
      <c r="D58" s="86" t="s">
        <v>147</v>
      </c>
      <c r="E58" s="86" t="s">
        <v>147</v>
      </c>
      <c r="F58" s="86" t="s">
        <v>147</v>
      </c>
      <c r="G58" s="86" t="s">
        <v>147</v>
      </c>
      <c r="H58" s="86" t="s">
        <v>147</v>
      </c>
      <c r="I58" s="86" t="s">
        <v>147</v>
      </c>
      <c r="J58" s="86" t="s">
        <v>147</v>
      </c>
      <c r="K58" s="86" t="s">
        <v>147</v>
      </c>
      <c r="L58" s="86" t="s">
        <v>156</v>
      </c>
      <c r="M58">
        <v>1.0056818181818181</v>
      </c>
      <c r="N58">
        <v>7.9545454545454544E-2</v>
      </c>
      <c r="O58">
        <v>0.10227272727272728</v>
      </c>
      <c r="P58">
        <f t="shared" si="0"/>
        <v>3.4090909090909075E-2</v>
      </c>
      <c r="Q58">
        <v>0.13636363636363635</v>
      </c>
      <c r="R58">
        <v>0.125</v>
      </c>
      <c r="S58">
        <f t="shared" si="1"/>
        <v>5.6818181818181823E-2</v>
      </c>
      <c r="T58">
        <v>0.18181818181818182</v>
      </c>
      <c r="U58">
        <v>0.25</v>
      </c>
      <c r="V58">
        <f t="shared" si="2"/>
        <v>3.4090909090909116E-2</v>
      </c>
      <c r="W58">
        <v>0.28409090909090912</v>
      </c>
      <c r="X58">
        <v>0.38068181818181818</v>
      </c>
      <c r="Y58">
        <f t="shared" si="3"/>
        <v>5.1136363636363646E-2</v>
      </c>
      <c r="Z58">
        <v>0.32954545454545453</v>
      </c>
      <c r="AA58">
        <v>0.15909090909090909</v>
      </c>
      <c r="AB58">
        <v>0.40909090909090912</v>
      </c>
      <c r="AC58">
        <v>0.19318181818181818</v>
      </c>
      <c r="AD58">
        <v>0.38636363636363635</v>
      </c>
      <c r="AE58">
        <v>0.30681818181818182</v>
      </c>
      <c r="AF58">
        <v>5.6818181818181816E-2</v>
      </c>
      <c r="AG58">
        <v>0.67045454545454541</v>
      </c>
      <c r="AH58">
        <v>0.17045454545454544</v>
      </c>
      <c r="AI58">
        <v>9.0909090909090912E-2</v>
      </c>
      <c r="AJ58">
        <v>6.8181818181818177E-2</v>
      </c>
      <c r="AK58">
        <v>3.4090909090909088E-2</v>
      </c>
      <c r="AL58">
        <v>0.17045454545454544</v>
      </c>
      <c r="AM58">
        <v>0.23863636363636365</v>
      </c>
      <c r="AN58">
        <v>0.23863636363636365</v>
      </c>
      <c r="AO58">
        <f t="shared" si="4"/>
        <v>5.6818181818181823E-2</v>
      </c>
      <c r="AP58">
        <v>0.29545454545454547</v>
      </c>
      <c r="AQ58">
        <v>0.18181818181818182</v>
      </c>
      <c r="AR58">
        <v>0.54545454545454541</v>
      </c>
      <c r="AS58">
        <v>6.8181818181818177E-2</v>
      </c>
      <c r="AT58">
        <v>7.9545454545454544E-2</v>
      </c>
      <c r="AU58">
        <f t="shared" si="5"/>
        <v>1.1363636363636367E-2</v>
      </c>
      <c r="AV58">
        <v>4.5454545454545456E-2</v>
      </c>
      <c r="AW58">
        <v>5.6818181818181816E-2</v>
      </c>
      <c r="AX58">
        <f t="shared" si="6"/>
        <v>1.136363636363636E-2</v>
      </c>
      <c r="AY58">
        <v>3.4090909090909088E-2</v>
      </c>
      <c r="AZ58">
        <v>4.5454545454545456E-2</v>
      </c>
      <c r="BA58">
        <f t="shared" si="7"/>
        <v>1.1363636363636367E-2</v>
      </c>
      <c r="BB58">
        <v>0.43633231299858238</v>
      </c>
      <c r="BC58">
        <v>0.15707963267948966</v>
      </c>
    </row>
    <row r="59" spans="1:55" x14ac:dyDescent="0.25">
      <c r="A59" s="80" t="s">
        <v>140</v>
      </c>
      <c r="B59" s="91" t="s">
        <v>150</v>
      </c>
      <c r="C59" t="s">
        <v>91</v>
      </c>
      <c r="D59" s="86" t="s">
        <v>147</v>
      </c>
      <c r="E59" s="86" t="s">
        <v>147</v>
      </c>
      <c r="F59" s="86" t="s">
        <v>147</v>
      </c>
      <c r="G59" s="86" t="s">
        <v>147</v>
      </c>
      <c r="H59" s="86" t="s">
        <v>147</v>
      </c>
      <c r="I59" s="86" t="s">
        <v>147</v>
      </c>
      <c r="J59" s="86" t="s">
        <v>147</v>
      </c>
      <c r="K59" s="86" t="s">
        <v>147</v>
      </c>
      <c r="L59" s="86" t="s">
        <v>156</v>
      </c>
      <c r="M59">
        <v>1.0227272727272727</v>
      </c>
      <c r="N59">
        <v>0.10227272727272728</v>
      </c>
      <c r="O59">
        <v>0.17045454545454544</v>
      </c>
      <c r="P59">
        <f t="shared" si="0"/>
        <v>2.2727272727272735E-2</v>
      </c>
      <c r="Q59">
        <v>0.19318181818181818</v>
      </c>
      <c r="R59">
        <v>0.20454545454545456</v>
      </c>
      <c r="S59">
        <f t="shared" si="1"/>
        <v>5.6818181818181795E-2</v>
      </c>
      <c r="T59">
        <v>0.26136363636363635</v>
      </c>
      <c r="U59">
        <v>0.32386363636363635</v>
      </c>
      <c r="V59">
        <f t="shared" si="2"/>
        <v>2.8409090909090939E-2</v>
      </c>
      <c r="W59">
        <v>0.35227272727272729</v>
      </c>
      <c r="X59">
        <v>0.29545454545454547</v>
      </c>
      <c r="Y59">
        <f t="shared" si="3"/>
        <v>2.2727272727272763E-2</v>
      </c>
      <c r="Z59">
        <v>0.27272727272727271</v>
      </c>
      <c r="AA59">
        <v>0.14772727272727273</v>
      </c>
      <c r="AB59">
        <v>0.39772727272727271</v>
      </c>
      <c r="AC59">
        <v>0.32954545454545453</v>
      </c>
      <c r="AD59">
        <v>0.38636363636363635</v>
      </c>
      <c r="AE59">
        <v>0.42045454545454547</v>
      </c>
      <c r="AF59">
        <v>5.6818181818181816E-2</v>
      </c>
      <c r="AG59">
        <v>0.72727272727272729</v>
      </c>
      <c r="AH59">
        <v>0.15909090909090909</v>
      </c>
      <c r="AI59">
        <v>0.11363636363636363</v>
      </c>
      <c r="AJ59">
        <v>9.0909090909090912E-2</v>
      </c>
      <c r="AK59">
        <v>5.6818181818181816E-2</v>
      </c>
      <c r="AL59">
        <v>0.18181818181818182</v>
      </c>
      <c r="AM59">
        <v>0.22727272727272727</v>
      </c>
      <c r="AN59">
        <v>0.22727272727272727</v>
      </c>
      <c r="AO59">
        <f t="shared" si="4"/>
        <v>6.8181818181818205E-2</v>
      </c>
      <c r="AP59">
        <v>0.29545454545454547</v>
      </c>
      <c r="AQ59">
        <v>0.18181818181818182</v>
      </c>
      <c r="AR59">
        <v>0.75</v>
      </c>
      <c r="AS59">
        <v>6.8181818181818177E-2</v>
      </c>
      <c r="AT59">
        <v>0.10227272727272728</v>
      </c>
      <c r="AU59">
        <f t="shared" si="5"/>
        <v>3.4090909090909102E-2</v>
      </c>
      <c r="AV59">
        <v>5.113636363636364E-2</v>
      </c>
      <c r="AW59">
        <v>0.11363636363636363</v>
      </c>
      <c r="AX59">
        <f t="shared" si="6"/>
        <v>6.2499999999999993E-2</v>
      </c>
      <c r="AY59">
        <v>3.4090909090909088E-2</v>
      </c>
      <c r="AZ59">
        <v>0.10227272727272728</v>
      </c>
      <c r="BA59">
        <f t="shared" si="7"/>
        <v>6.8181818181818191E-2</v>
      </c>
      <c r="BB59">
        <v>0.33161255787892263</v>
      </c>
      <c r="BC59">
        <v>0.20943951023931956</v>
      </c>
    </row>
    <row r="60" spans="1:55" x14ac:dyDescent="0.25">
      <c r="A60" s="80" t="s">
        <v>140</v>
      </c>
      <c r="B60" s="91" t="s">
        <v>150</v>
      </c>
      <c r="C60" t="s">
        <v>91</v>
      </c>
      <c r="D60" s="86" t="s">
        <v>147</v>
      </c>
      <c r="E60" s="86" t="s">
        <v>147</v>
      </c>
      <c r="F60" s="86" t="s">
        <v>147</v>
      </c>
      <c r="G60" s="86" t="s">
        <v>147</v>
      </c>
      <c r="H60" s="86" t="s">
        <v>147</v>
      </c>
      <c r="I60" s="86" t="s">
        <v>147</v>
      </c>
      <c r="J60" s="86" t="s">
        <v>147</v>
      </c>
      <c r="K60" s="86" t="s">
        <v>147</v>
      </c>
      <c r="L60" s="86" t="s">
        <v>156</v>
      </c>
      <c r="M60">
        <v>1.0104166666666667</v>
      </c>
      <c r="N60">
        <v>7.2916666666666671E-2</v>
      </c>
      <c r="O60">
        <v>0.14583333333333334</v>
      </c>
      <c r="P60">
        <f t="shared" si="0"/>
        <v>2.0833333333333315E-2</v>
      </c>
      <c r="Q60">
        <v>0.16666666666666666</v>
      </c>
      <c r="R60">
        <v>0.16666666666666666</v>
      </c>
      <c r="S60">
        <f t="shared" si="1"/>
        <v>6.25E-2</v>
      </c>
      <c r="T60">
        <v>0.22916666666666666</v>
      </c>
      <c r="U60">
        <v>0.30208333333333331</v>
      </c>
      <c r="V60">
        <f t="shared" si="2"/>
        <v>6.25E-2</v>
      </c>
      <c r="W60">
        <v>0.36458333333333331</v>
      </c>
      <c r="X60">
        <v>0.38541666666666669</v>
      </c>
      <c r="Y60">
        <f t="shared" si="3"/>
        <v>7.2916666666666685E-2</v>
      </c>
      <c r="Z60">
        <v>0.3125</v>
      </c>
      <c r="AA60">
        <v>0.15625</v>
      </c>
      <c r="AB60">
        <v>0.41145833333333331</v>
      </c>
      <c r="AC60">
        <v>0.30208333333333331</v>
      </c>
      <c r="AD60">
        <v>0.36458333333333331</v>
      </c>
      <c r="AE60">
        <v>0.40625</v>
      </c>
      <c r="AF60">
        <v>7.2916666666666671E-2</v>
      </c>
      <c r="AG60">
        <v>0.63541666666666663</v>
      </c>
      <c r="AH60">
        <v>0.19791666666666666</v>
      </c>
      <c r="AI60">
        <v>9.375E-2</v>
      </c>
      <c r="AJ60">
        <v>8.3333333333333329E-2</v>
      </c>
      <c r="AK60">
        <v>5.2083333333333336E-2</v>
      </c>
      <c r="AL60">
        <v>0.17708333333333334</v>
      </c>
      <c r="AM60">
        <v>0.1875</v>
      </c>
      <c r="AN60">
        <v>0.15625</v>
      </c>
      <c r="AO60">
        <f t="shared" si="4"/>
        <v>4.1666666666666657E-2</v>
      </c>
      <c r="AP60">
        <v>0.19791666666666666</v>
      </c>
      <c r="AQ60">
        <v>0.16666666666666666</v>
      </c>
      <c r="AR60">
        <v>0.69791666666666663</v>
      </c>
      <c r="AS60">
        <v>6.25E-2</v>
      </c>
      <c r="AT60">
        <v>0.10416666666666667</v>
      </c>
      <c r="AU60">
        <f t="shared" si="5"/>
        <v>4.1666666666666671E-2</v>
      </c>
      <c r="AV60">
        <v>5.2083333333333336E-2</v>
      </c>
      <c r="AW60">
        <v>0.125</v>
      </c>
      <c r="AX60">
        <f t="shared" si="6"/>
        <v>7.2916666666666657E-2</v>
      </c>
      <c r="AY60">
        <v>4.1666666666666664E-2</v>
      </c>
      <c r="AZ60">
        <v>0.10416666666666667</v>
      </c>
      <c r="BA60">
        <f t="shared" si="7"/>
        <v>6.25E-2</v>
      </c>
      <c r="BB60">
        <v>0.36651914291880922</v>
      </c>
      <c r="BC60">
        <v>0.19198621771937624</v>
      </c>
    </row>
    <row r="61" spans="1:55" x14ac:dyDescent="0.25">
      <c r="A61" s="80" t="s">
        <v>140</v>
      </c>
      <c r="B61" s="91" t="s">
        <v>150</v>
      </c>
      <c r="C61" t="s">
        <v>91</v>
      </c>
      <c r="D61" s="86" t="s">
        <v>147</v>
      </c>
      <c r="E61" s="86" t="s">
        <v>147</v>
      </c>
      <c r="F61" s="86" t="s">
        <v>147</v>
      </c>
      <c r="G61" s="86" t="s">
        <v>147</v>
      </c>
      <c r="H61" s="86" t="s">
        <v>147</v>
      </c>
      <c r="I61" s="86" t="s">
        <v>147</v>
      </c>
      <c r="J61" s="86" t="s">
        <v>147</v>
      </c>
      <c r="K61" s="86" t="s">
        <v>147</v>
      </c>
      <c r="L61" s="86" t="s">
        <v>156</v>
      </c>
      <c r="M61">
        <v>1.0444444444444445</v>
      </c>
      <c r="N61">
        <v>0.1</v>
      </c>
      <c r="O61">
        <v>0.14444444444444443</v>
      </c>
      <c r="P61">
        <f t="shared" si="0"/>
        <v>3.3333333333333354E-2</v>
      </c>
      <c r="Q61">
        <v>0.17777777777777778</v>
      </c>
      <c r="R61">
        <v>0.21111111111111111</v>
      </c>
      <c r="S61">
        <f t="shared" si="1"/>
        <v>5.5555555555555552E-2</v>
      </c>
      <c r="T61">
        <v>0.26666666666666666</v>
      </c>
      <c r="U61">
        <v>0.33333333333333331</v>
      </c>
      <c r="V61">
        <f t="shared" si="2"/>
        <v>4.4444444444444453E-2</v>
      </c>
      <c r="W61">
        <v>0.37777777777777777</v>
      </c>
      <c r="X61">
        <v>0.34444444444444444</v>
      </c>
      <c r="Y61">
        <f t="shared" si="3"/>
        <v>8.8888888888888906E-2</v>
      </c>
      <c r="Z61">
        <v>0.25555555555555554</v>
      </c>
      <c r="AA61">
        <v>0.16666666666666666</v>
      </c>
      <c r="AB61">
        <v>0.43333333333333335</v>
      </c>
      <c r="AC61">
        <v>0.3888888888888889</v>
      </c>
      <c r="AD61">
        <v>0.3888888888888889</v>
      </c>
      <c r="AE61">
        <v>0.43333333333333335</v>
      </c>
      <c r="AF61">
        <v>6.6666666666666666E-2</v>
      </c>
      <c r="AG61">
        <v>0.62222222222222223</v>
      </c>
      <c r="AH61">
        <v>0.2</v>
      </c>
      <c r="AI61">
        <v>0.1111111111111111</v>
      </c>
      <c r="AJ61">
        <v>8.8888888888888892E-2</v>
      </c>
      <c r="AK61">
        <v>5.5555555555555552E-2</v>
      </c>
      <c r="AL61">
        <v>0.2</v>
      </c>
      <c r="AM61">
        <v>0.23333333333333334</v>
      </c>
      <c r="AN61">
        <v>0.22222222222222221</v>
      </c>
      <c r="AO61">
        <f t="shared" si="4"/>
        <v>5.555555555555558E-2</v>
      </c>
      <c r="AP61">
        <v>0.27777777777777779</v>
      </c>
      <c r="AQ61">
        <v>0.18888888888888888</v>
      </c>
      <c r="AR61">
        <v>0.66666666666666663</v>
      </c>
      <c r="AS61">
        <v>6.6666666666666666E-2</v>
      </c>
      <c r="AT61">
        <v>0.13333333333333333</v>
      </c>
      <c r="AU61">
        <f t="shared" si="5"/>
        <v>6.6666666666666666E-2</v>
      </c>
      <c r="AV61">
        <v>5.5555555555555552E-2</v>
      </c>
      <c r="AW61">
        <v>0.17777777777777778</v>
      </c>
      <c r="AX61">
        <f t="shared" si="6"/>
        <v>0.12222222222222223</v>
      </c>
      <c r="AY61">
        <v>5.5555555555555552E-2</v>
      </c>
      <c r="AZ61">
        <v>0.13333333333333333</v>
      </c>
      <c r="BA61">
        <f t="shared" si="7"/>
        <v>7.7777777777777779E-2</v>
      </c>
      <c r="BB61">
        <v>0.38397243543875248</v>
      </c>
      <c r="BC61">
        <v>0.15707963267948966</v>
      </c>
    </row>
    <row r="62" spans="1:55" x14ac:dyDescent="0.25">
      <c r="A62" s="80" t="s">
        <v>140</v>
      </c>
      <c r="B62" s="91" t="s">
        <v>150</v>
      </c>
      <c r="C62" t="s">
        <v>91</v>
      </c>
      <c r="D62" s="86" t="s">
        <v>147</v>
      </c>
      <c r="E62" s="86" t="s">
        <v>147</v>
      </c>
      <c r="F62" s="86" t="s">
        <v>147</v>
      </c>
      <c r="G62" s="86" t="s">
        <v>147</v>
      </c>
      <c r="H62" s="86" t="s">
        <v>147</v>
      </c>
      <c r="I62" s="86" t="s">
        <v>147</v>
      </c>
      <c r="J62" s="86" t="s">
        <v>147</v>
      </c>
      <c r="K62" s="86" t="s">
        <v>147</v>
      </c>
      <c r="L62" s="86" t="s">
        <v>156</v>
      </c>
      <c r="M62">
        <v>1.0222222222222221</v>
      </c>
      <c r="N62">
        <v>0.1</v>
      </c>
      <c r="O62">
        <v>0.16666666666666666</v>
      </c>
      <c r="P62">
        <f t="shared" si="0"/>
        <v>1.1111111111111127E-2</v>
      </c>
      <c r="Q62">
        <v>0.17777777777777778</v>
      </c>
      <c r="R62">
        <v>0.2</v>
      </c>
      <c r="S62">
        <f t="shared" si="1"/>
        <v>4.4444444444444425E-2</v>
      </c>
      <c r="T62">
        <v>0.24444444444444444</v>
      </c>
      <c r="U62">
        <v>0.33333333333333331</v>
      </c>
      <c r="V62">
        <f t="shared" si="2"/>
        <v>2.2222222222222254E-2</v>
      </c>
      <c r="W62">
        <v>0.35555555555555557</v>
      </c>
      <c r="X62">
        <v>0.3888888888888889</v>
      </c>
      <c r="Y62">
        <f t="shared" si="3"/>
        <v>0.10000000000000003</v>
      </c>
      <c r="Z62">
        <v>0.28888888888888886</v>
      </c>
      <c r="AA62">
        <v>0.17777777777777778</v>
      </c>
      <c r="AB62">
        <v>0.43333333333333335</v>
      </c>
      <c r="AC62">
        <v>0.32222222222222224</v>
      </c>
      <c r="AD62">
        <v>0.36666666666666664</v>
      </c>
      <c r="AE62">
        <v>0.44444444444444442</v>
      </c>
      <c r="AF62">
        <v>5.5555555555555552E-2</v>
      </c>
      <c r="AG62">
        <v>0.66666666666666663</v>
      </c>
      <c r="AH62">
        <v>0.18888888888888888</v>
      </c>
      <c r="AI62">
        <v>0.1111111111111111</v>
      </c>
      <c r="AJ62">
        <v>0.1111111111111111</v>
      </c>
      <c r="AK62">
        <v>3.3333333333333333E-2</v>
      </c>
      <c r="AL62">
        <v>0.17777777777777778</v>
      </c>
      <c r="AM62">
        <v>0.18888888888888888</v>
      </c>
      <c r="AN62">
        <v>0.23333333333333334</v>
      </c>
      <c r="AO62">
        <f t="shared" si="4"/>
        <v>7.7777777777777779E-2</v>
      </c>
      <c r="AP62">
        <v>0.31111111111111112</v>
      </c>
      <c r="AQ62">
        <v>0.18888888888888888</v>
      </c>
      <c r="AR62">
        <v>0.68888888888888888</v>
      </c>
      <c r="AS62">
        <v>5.5555555555555552E-2</v>
      </c>
      <c r="AT62">
        <v>0.18888888888888888</v>
      </c>
      <c r="AU62">
        <f t="shared" si="5"/>
        <v>0.13333333333333333</v>
      </c>
      <c r="AV62">
        <v>5.5555555555555552E-2</v>
      </c>
      <c r="AW62">
        <v>0.16666666666666666</v>
      </c>
      <c r="AX62">
        <f t="shared" si="6"/>
        <v>0.1111111111111111</v>
      </c>
      <c r="AY62">
        <v>4.4444444444444446E-2</v>
      </c>
      <c r="AZ62">
        <v>0.13333333333333333</v>
      </c>
      <c r="BA62">
        <f t="shared" si="7"/>
        <v>8.8888888888888878E-2</v>
      </c>
      <c r="BB62">
        <v>0.48869219055841229</v>
      </c>
      <c r="BC62">
        <v>0.38397243543875248</v>
      </c>
    </row>
    <row r="63" spans="1:55" x14ac:dyDescent="0.25">
      <c r="A63" s="80" t="s">
        <v>141</v>
      </c>
      <c r="B63" s="91" t="s">
        <v>150</v>
      </c>
      <c r="C63" t="s">
        <v>91</v>
      </c>
      <c r="D63" s="86" t="s">
        <v>147</v>
      </c>
      <c r="E63" s="86" t="s">
        <v>147</v>
      </c>
      <c r="F63" s="86" t="s">
        <v>147</v>
      </c>
      <c r="G63" s="86" t="s">
        <v>147</v>
      </c>
      <c r="H63" s="86" t="s">
        <v>147</v>
      </c>
      <c r="I63" s="86" t="s">
        <v>147</v>
      </c>
      <c r="J63" s="86" t="s">
        <v>147</v>
      </c>
      <c r="K63" s="86" t="s">
        <v>147</v>
      </c>
      <c r="L63" s="86" t="s">
        <v>156</v>
      </c>
      <c r="M63">
        <v>1.0229885057471264</v>
      </c>
      <c r="N63">
        <v>0.13793103448275862</v>
      </c>
      <c r="O63">
        <v>0.17241379310344829</v>
      </c>
      <c r="P63">
        <f t="shared" si="0"/>
        <v>2.2988505747126436E-2</v>
      </c>
      <c r="Q63">
        <v>0.19540229885057472</v>
      </c>
      <c r="R63">
        <v>0.20689655172413793</v>
      </c>
      <c r="S63">
        <f t="shared" si="1"/>
        <v>6.8965517241379309E-2</v>
      </c>
      <c r="T63">
        <v>0.27586206896551724</v>
      </c>
      <c r="U63">
        <v>0.31034482758620691</v>
      </c>
      <c r="V63">
        <f t="shared" si="2"/>
        <v>2.2988505747126409E-2</v>
      </c>
      <c r="W63">
        <v>0.33333333333333331</v>
      </c>
      <c r="X63">
        <v>0.40229885057471265</v>
      </c>
      <c r="Y63">
        <f t="shared" si="3"/>
        <v>0.11494252873563221</v>
      </c>
      <c r="Z63">
        <v>0.28735632183908044</v>
      </c>
      <c r="AA63">
        <v>0.16091954022988506</v>
      </c>
      <c r="AB63">
        <v>0.44827586206896552</v>
      </c>
      <c r="AC63">
        <v>0.2413793103448276</v>
      </c>
      <c r="AD63">
        <v>0.41379310344827586</v>
      </c>
      <c r="AE63">
        <v>0.37356321839080459</v>
      </c>
      <c r="AF63">
        <v>6.8965517241379309E-2</v>
      </c>
      <c r="AG63">
        <v>0.73563218390804597</v>
      </c>
      <c r="AH63">
        <v>0.17241379310344829</v>
      </c>
      <c r="AI63">
        <v>0.13793103448275862</v>
      </c>
      <c r="AJ63">
        <v>6.8965517241379309E-2</v>
      </c>
      <c r="AK63">
        <v>2.2988505747126436E-2</v>
      </c>
      <c r="AL63">
        <v>0.17241379310344829</v>
      </c>
      <c r="AM63">
        <v>0.17241379310344829</v>
      </c>
      <c r="AN63">
        <v>0.16091954022988506</v>
      </c>
      <c r="AO63">
        <f t="shared" si="4"/>
        <v>6.8965517241379309E-2</v>
      </c>
      <c r="AP63">
        <v>0.22988505747126436</v>
      </c>
      <c r="AQ63">
        <v>0.13793103448275862</v>
      </c>
      <c r="AR63">
        <v>0.54022988505747127</v>
      </c>
      <c r="AS63">
        <v>5.7471264367816091E-2</v>
      </c>
      <c r="AT63">
        <v>0.13793103448275862</v>
      </c>
      <c r="AU63">
        <f t="shared" si="5"/>
        <v>8.0459770114942528E-2</v>
      </c>
      <c r="AV63">
        <v>4.5977011494252873E-2</v>
      </c>
      <c r="AW63">
        <v>0.19540229885057472</v>
      </c>
      <c r="AX63">
        <f t="shared" si="6"/>
        <v>0.14942528735632185</v>
      </c>
      <c r="AY63">
        <v>4.5977011494252873E-2</v>
      </c>
      <c r="AZ63">
        <v>0.16091954022988506</v>
      </c>
      <c r="BA63">
        <f t="shared" si="7"/>
        <v>0.11494252873563218</v>
      </c>
      <c r="BB63">
        <v>0.20943951023931956</v>
      </c>
      <c r="BC63">
        <v>0.27925268031909273</v>
      </c>
    </row>
    <row r="64" spans="1:55" x14ac:dyDescent="0.25">
      <c r="A64" s="80" t="s">
        <v>141</v>
      </c>
      <c r="B64" s="91" t="s">
        <v>150</v>
      </c>
      <c r="C64" t="s">
        <v>91</v>
      </c>
      <c r="D64" s="86" t="s">
        <v>147</v>
      </c>
      <c r="E64" s="86" t="s">
        <v>147</v>
      </c>
      <c r="F64" s="86" t="s">
        <v>147</v>
      </c>
      <c r="G64" s="86" t="s">
        <v>147</v>
      </c>
      <c r="H64" s="86" t="s">
        <v>147</v>
      </c>
      <c r="I64" s="86" t="s">
        <v>147</v>
      </c>
      <c r="J64" s="86" t="s">
        <v>147</v>
      </c>
      <c r="K64" s="86" t="s">
        <v>147</v>
      </c>
      <c r="L64" s="86" t="s">
        <v>156</v>
      </c>
      <c r="M64">
        <v>1.0306122448979591</v>
      </c>
      <c r="N64">
        <v>0.12244897959183673</v>
      </c>
      <c r="O64">
        <v>0.12244897959183673</v>
      </c>
      <c r="P64">
        <f t="shared" si="0"/>
        <v>3.0612244897958274E-2</v>
      </c>
      <c r="Q64">
        <v>0.15306122448979501</v>
      </c>
      <c r="R64">
        <v>0.14285714285714285</v>
      </c>
      <c r="S64">
        <f t="shared" si="1"/>
        <v>8.1632653061224497E-2</v>
      </c>
      <c r="T64">
        <v>0.22448979591836735</v>
      </c>
      <c r="U64">
        <v>0.26530612244897961</v>
      </c>
      <c r="V64">
        <f t="shared" si="2"/>
        <v>6.1224489795918324E-2</v>
      </c>
      <c r="W64">
        <v>0.32653061224489793</v>
      </c>
      <c r="X64">
        <v>0.35714285714285715</v>
      </c>
      <c r="Y64">
        <f t="shared" si="3"/>
        <v>6.122448979591838E-2</v>
      </c>
      <c r="Z64">
        <v>0.29591836734693877</v>
      </c>
      <c r="AA64">
        <v>0.1326530612244898</v>
      </c>
      <c r="AB64">
        <v>0.37755102040816324</v>
      </c>
      <c r="AC64">
        <v>0.37755102040816324</v>
      </c>
      <c r="AD64">
        <v>0.37755102040816324</v>
      </c>
      <c r="AE64">
        <v>0.37755102040816324</v>
      </c>
      <c r="AF64">
        <v>0.11734693877551021</v>
      </c>
      <c r="AG64">
        <v>0.56122448979591832</v>
      </c>
      <c r="AH64">
        <v>0.17346938775510204</v>
      </c>
      <c r="AI64">
        <v>9.1836734693877556E-2</v>
      </c>
      <c r="AJ64">
        <v>7.1428571428571425E-2</v>
      </c>
      <c r="AK64">
        <v>5.1020408163265307E-2</v>
      </c>
      <c r="AL64">
        <v>0.20408163265306123</v>
      </c>
      <c r="AM64">
        <v>0.20408163265306123</v>
      </c>
      <c r="AN64">
        <v>0.10204081632653061</v>
      </c>
      <c r="AO64">
        <f t="shared" si="4"/>
        <v>5.1020408163265307E-2</v>
      </c>
      <c r="AP64">
        <v>0.15306122448979592</v>
      </c>
      <c r="AQ64">
        <v>0.14285714285714285</v>
      </c>
      <c r="AR64">
        <v>0.53061224489795922</v>
      </c>
      <c r="AS64">
        <v>0.12244897959183673</v>
      </c>
      <c r="AT64">
        <v>0.16326530612244897</v>
      </c>
      <c r="AU64">
        <f t="shared" si="5"/>
        <v>4.0816326530612235E-2</v>
      </c>
      <c r="AV64">
        <v>5.1020408163265307E-2</v>
      </c>
      <c r="AW64">
        <v>0.1326530612244898</v>
      </c>
      <c r="AX64">
        <f t="shared" si="6"/>
        <v>8.1632653061224497E-2</v>
      </c>
      <c r="AY64">
        <v>3.0612244897959183E-2</v>
      </c>
      <c r="AZ64">
        <v>0.1326530612244898</v>
      </c>
      <c r="BA64">
        <f t="shared" si="7"/>
        <v>0.10204081632653061</v>
      </c>
      <c r="BB64">
        <v>0.64577182323790194</v>
      </c>
      <c r="BC64">
        <v>0.15707963267948966</v>
      </c>
    </row>
    <row r="65" spans="1:55" x14ac:dyDescent="0.25">
      <c r="A65" s="80" t="s">
        <v>141</v>
      </c>
      <c r="B65" s="91" t="s">
        <v>150</v>
      </c>
      <c r="C65" t="s">
        <v>91</v>
      </c>
      <c r="D65" s="86" t="s">
        <v>147</v>
      </c>
      <c r="E65" s="86" t="s">
        <v>147</v>
      </c>
      <c r="F65" s="86" t="s">
        <v>147</v>
      </c>
      <c r="G65" s="86" t="s">
        <v>147</v>
      </c>
      <c r="H65" s="86" t="s">
        <v>147</v>
      </c>
      <c r="I65" s="86" t="s">
        <v>147</v>
      </c>
      <c r="J65" s="86" t="s">
        <v>147</v>
      </c>
      <c r="K65" s="86" t="s">
        <v>147</v>
      </c>
      <c r="L65" s="86" t="s">
        <v>156</v>
      </c>
      <c r="M65">
        <v>1.0206185567010309</v>
      </c>
      <c r="N65">
        <v>0.10309278350515463</v>
      </c>
      <c r="O65">
        <v>0.15463917525773196</v>
      </c>
      <c r="P65">
        <f t="shared" si="0"/>
        <v>1.0309278350515455E-2</v>
      </c>
      <c r="Q65">
        <v>0.16494845360824742</v>
      </c>
      <c r="R65">
        <v>0.18556701030927836</v>
      </c>
      <c r="S65">
        <f t="shared" si="1"/>
        <v>6.1855670103092786E-2</v>
      </c>
      <c r="T65">
        <v>0.24742268041237114</v>
      </c>
      <c r="U65">
        <v>0.31958762886597936</v>
      </c>
      <c r="V65">
        <f t="shared" si="2"/>
        <v>7.2164948453608269E-2</v>
      </c>
      <c r="W65">
        <v>0.39175257731958762</v>
      </c>
      <c r="X65">
        <v>0.41237113402061853</v>
      </c>
      <c r="Y65">
        <f t="shared" si="3"/>
        <v>7.2164948453608213E-2</v>
      </c>
      <c r="Z65">
        <v>0.34020618556701032</v>
      </c>
      <c r="AA65">
        <v>0.15463917525773196</v>
      </c>
      <c r="AB65">
        <v>0.44329896907216493</v>
      </c>
      <c r="AC65">
        <v>0.21649484536082475</v>
      </c>
      <c r="AD65">
        <v>0.42268041237113402</v>
      </c>
      <c r="AE65">
        <v>0.32989690721649484</v>
      </c>
      <c r="AF65">
        <v>8.247422680412371E-2</v>
      </c>
      <c r="AG65">
        <v>0.5670103092783505</v>
      </c>
      <c r="AH65">
        <v>0.16494845360824742</v>
      </c>
      <c r="AI65">
        <v>0.10309278350515463</v>
      </c>
      <c r="AJ65">
        <v>7.2164948453608241E-2</v>
      </c>
      <c r="AK65">
        <v>2.0618556701030927E-2</v>
      </c>
      <c r="AL65">
        <v>0.17525773195876287</v>
      </c>
      <c r="AM65">
        <v>0.17525773195876287</v>
      </c>
      <c r="AN65">
        <v>0.19587628865979381</v>
      </c>
      <c r="AO65">
        <f t="shared" si="4"/>
        <v>5.1546391752577331E-2</v>
      </c>
      <c r="AP65">
        <v>0.24742268041237114</v>
      </c>
      <c r="AQ65">
        <v>0.17525773195876287</v>
      </c>
      <c r="AR65">
        <v>0.55670103092783507</v>
      </c>
      <c r="AS65">
        <v>7.2164948453608241E-2</v>
      </c>
      <c r="AT65">
        <v>0.1134020618556701</v>
      </c>
      <c r="AU65">
        <f t="shared" si="5"/>
        <v>4.1237113402061862E-2</v>
      </c>
      <c r="AV65">
        <v>5.1546391752577317E-2</v>
      </c>
      <c r="AW65">
        <v>0.16494845360824742</v>
      </c>
      <c r="AX65">
        <f t="shared" si="6"/>
        <v>0.1134020618556701</v>
      </c>
      <c r="AY65">
        <v>4.1237113402061855E-2</v>
      </c>
      <c r="AZ65">
        <v>0.14432989690721648</v>
      </c>
      <c r="BA65">
        <f t="shared" si="7"/>
        <v>0.10309278350515463</v>
      </c>
      <c r="BB65">
        <v>0.50614548307835561</v>
      </c>
      <c r="BC65">
        <v>0.20943951023931956</v>
      </c>
    </row>
    <row r="66" spans="1:55" x14ac:dyDescent="0.25">
      <c r="A66" s="80" t="s">
        <v>141</v>
      </c>
      <c r="B66" s="91" t="s">
        <v>150</v>
      </c>
      <c r="C66" t="s">
        <v>91</v>
      </c>
      <c r="D66" s="86" t="s">
        <v>147</v>
      </c>
      <c r="E66" s="86" t="s">
        <v>147</v>
      </c>
      <c r="F66" s="86" t="s">
        <v>147</v>
      </c>
      <c r="G66" s="86" t="s">
        <v>147</v>
      </c>
      <c r="H66" s="86" t="s">
        <v>147</v>
      </c>
      <c r="I66" s="86" t="s">
        <v>147</v>
      </c>
      <c r="J66" s="86" t="s">
        <v>147</v>
      </c>
      <c r="K66" s="86" t="s">
        <v>147</v>
      </c>
      <c r="L66" s="86" t="s">
        <v>156</v>
      </c>
      <c r="M66">
        <v>1.0217391304347827</v>
      </c>
      <c r="N66">
        <v>0.11956521739130435</v>
      </c>
      <c r="O66">
        <v>0.13043478260869565</v>
      </c>
      <c r="P66">
        <f t="shared" si="0"/>
        <v>3.2608695652173919E-2</v>
      </c>
      <c r="Q66">
        <v>0.16304347826086957</v>
      </c>
      <c r="R66">
        <v>0.15217391304347827</v>
      </c>
      <c r="S66">
        <f t="shared" si="1"/>
        <v>8.6956521739130432E-2</v>
      </c>
      <c r="T66">
        <v>0.2391304347826087</v>
      </c>
      <c r="U66">
        <v>0.29347826086956524</v>
      </c>
      <c r="V66">
        <f t="shared" si="2"/>
        <v>7.608695652173908E-2</v>
      </c>
      <c r="W66">
        <v>0.36956521739130432</v>
      </c>
      <c r="X66">
        <v>0.36956521739130432</v>
      </c>
      <c r="Y66">
        <f t="shared" si="3"/>
        <v>9.7826086956521729E-2</v>
      </c>
      <c r="Z66">
        <v>0.27173913043478259</v>
      </c>
      <c r="AA66">
        <v>0.20652173913043478</v>
      </c>
      <c r="AB66">
        <v>0.43478260869565216</v>
      </c>
      <c r="AC66">
        <v>0.22826086956521738</v>
      </c>
      <c r="AD66">
        <v>0.41304347826086957</v>
      </c>
      <c r="AE66">
        <v>0.31521739130434784</v>
      </c>
      <c r="AF66">
        <v>0.10869565217391304</v>
      </c>
      <c r="AG66">
        <v>0.63043478260869568</v>
      </c>
      <c r="AH66">
        <v>0.16304347826086957</v>
      </c>
      <c r="AI66">
        <v>0.13043478260869565</v>
      </c>
      <c r="AJ66">
        <v>6.5217391304347824E-2</v>
      </c>
      <c r="AK66">
        <v>3.2608695652173912E-2</v>
      </c>
      <c r="AL66">
        <v>0.17391304347826086</v>
      </c>
      <c r="AM66">
        <v>0.21739130434782608</v>
      </c>
      <c r="AN66">
        <v>0.17391304347826086</v>
      </c>
      <c r="AO66">
        <f t="shared" si="4"/>
        <v>5.4347826086956513E-2</v>
      </c>
      <c r="AP66">
        <v>0.22826086956521738</v>
      </c>
      <c r="AQ66">
        <v>0.27173913043478259</v>
      </c>
      <c r="AR66">
        <v>0.65217391304347827</v>
      </c>
      <c r="AS66">
        <v>7.6086956521739135E-2</v>
      </c>
      <c r="AT66">
        <v>0.15217391304347827</v>
      </c>
      <c r="AU66">
        <f t="shared" si="5"/>
        <v>7.6086956521739135E-2</v>
      </c>
      <c r="AV66">
        <v>5.434782608695652E-2</v>
      </c>
      <c r="AW66">
        <v>0.20652173913043478</v>
      </c>
      <c r="AX66">
        <f t="shared" si="6"/>
        <v>0.15217391304347827</v>
      </c>
      <c r="AY66">
        <v>4.3478260869565216E-2</v>
      </c>
      <c r="AZ66">
        <v>0.20652173913043478</v>
      </c>
      <c r="BA66">
        <f t="shared" si="7"/>
        <v>0.16304347826086957</v>
      </c>
      <c r="BB66">
        <v>0.29670597283903605</v>
      </c>
      <c r="BC66">
        <v>0.4537856055185257</v>
      </c>
    </row>
    <row r="67" spans="1:55" x14ac:dyDescent="0.25">
      <c r="A67" s="80" t="s">
        <v>141</v>
      </c>
      <c r="B67" s="91" t="s">
        <v>150</v>
      </c>
      <c r="C67" t="s">
        <v>91</v>
      </c>
      <c r="D67" s="86" t="s">
        <v>147</v>
      </c>
      <c r="E67" s="86" t="s">
        <v>147</v>
      </c>
      <c r="F67" s="86" t="s">
        <v>147</v>
      </c>
      <c r="G67" s="86" t="s">
        <v>147</v>
      </c>
      <c r="H67" s="86" t="s">
        <v>147</v>
      </c>
      <c r="I67" s="86" t="s">
        <v>147</v>
      </c>
      <c r="J67" s="86" t="s">
        <v>147</v>
      </c>
      <c r="K67" s="86" t="s">
        <v>147</v>
      </c>
      <c r="L67" s="86" t="s">
        <v>156</v>
      </c>
      <c r="M67">
        <v>1.0099009900990099</v>
      </c>
      <c r="N67">
        <v>9.9009900990099015E-2</v>
      </c>
      <c r="O67">
        <v>0.15841584158415842</v>
      </c>
      <c r="P67">
        <f t="shared" ref="P67:P130" si="8">Q67-O67</f>
        <v>9.9009900990099098E-3</v>
      </c>
      <c r="Q67">
        <v>0.16831683168316833</v>
      </c>
      <c r="R67">
        <v>0.18811881188118812</v>
      </c>
      <c r="S67">
        <f t="shared" ref="S67:S130" si="9">T67-R67</f>
        <v>5.9405940594059403E-2</v>
      </c>
      <c r="T67">
        <v>0.24752475247524752</v>
      </c>
      <c r="U67">
        <v>0.26732673267326734</v>
      </c>
      <c r="V67">
        <f t="shared" ref="V67:V130" si="10">W67-U67</f>
        <v>8.9108910891089077E-2</v>
      </c>
      <c r="W67">
        <v>0.35643564356435642</v>
      </c>
      <c r="X67">
        <v>0.35643564356435642</v>
      </c>
      <c r="Y67">
        <f t="shared" ref="Y67:Y130" si="11">X67-Z67</f>
        <v>6.9306930693069313E-2</v>
      </c>
      <c r="Z67">
        <v>0.28712871287128711</v>
      </c>
      <c r="AA67">
        <v>0.15841584158415842</v>
      </c>
      <c r="AB67">
        <v>0.39603960396039606</v>
      </c>
      <c r="AC67">
        <v>0.28712871287128711</v>
      </c>
      <c r="AD67">
        <v>0.34653465346534651</v>
      </c>
      <c r="AE67">
        <v>0.38613861386138615</v>
      </c>
      <c r="AF67">
        <v>9.9009900990099015E-2</v>
      </c>
      <c r="AG67">
        <v>0.50495049504950495</v>
      </c>
      <c r="AH67">
        <v>0.15841584158415842</v>
      </c>
      <c r="AI67">
        <v>0.10891089108910891</v>
      </c>
      <c r="AJ67">
        <v>8.9108910891089105E-2</v>
      </c>
      <c r="AK67">
        <v>1.4851485148514851E-2</v>
      </c>
      <c r="AL67">
        <v>0.14851485148514851</v>
      </c>
      <c r="AM67">
        <v>0.12871287128712872</v>
      </c>
      <c r="AN67">
        <v>0.16831683168316833</v>
      </c>
      <c r="AO67">
        <f t="shared" ref="AO67:AO130" si="12">AP67-AN67</f>
        <v>6.9306930693069285E-2</v>
      </c>
      <c r="AP67">
        <v>0.23762376237623761</v>
      </c>
      <c r="AQ67">
        <v>0.14851485148514851</v>
      </c>
      <c r="AR67">
        <v>0.57425742574257421</v>
      </c>
      <c r="AS67">
        <v>5.4455445544554455E-2</v>
      </c>
      <c r="AT67">
        <v>8.9108910891089105E-2</v>
      </c>
      <c r="AU67">
        <f t="shared" ref="AU67:AU130" si="13">AT67-AS67</f>
        <v>3.465346534653465E-2</v>
      </c>
      <c r="AV67">
        <v>4.4554455445544552E-2</v>
      </c>
      <c r="AW67">
        <v>0.12871287128712872</v>
      </c>
      <c r="AX67">
        <f t="shared" ref="AX67:AX130" si="14">AW67-AV67</f>
        <v>8.4158415841584164E-2</v>
      </c>
      <c r="AY67">
        <v>3.4653465346534656E-2</v>
      </c>
      <c r="AZ67">
        <v>0.11881188118811881</v>
      </c>
      <c r="BA67">
        <f t="shared" ref="BA67:BA130" si="15">AZ67-AY67</f>
        <v>8.415841584158415E-2</v>
      </c>
      <c r="BB67">
        <v>0.29670597283903605</v>
      </c>
      <c r="BC67">
        <v>0.12217304763960307</v>
      </c>
    </row>
    <row r="68" spans="1:55" x14ac:dyDescent="0.25">
      <c r="A68" s="80" t="s">
        <v>141</v>
      </c>
      <c r="B68" s="91" t="s">
        <v>150</v>
      </c>
      <c r="C68" t="s">
        <v>91</v>
      </c>
      <c r="D68" s="86" t="s">
        <v>147</v>
      </c>
      <c r="E68" s="86" t="s">
        <v>147</v>
      </c>
      <c r="F68" s="86" t="s">
        <v>147</v>
      </c>
      <c r="G68" s="86" t="s">
        <v>147</v>
      </c>
      <c r="H68" s="86" t="s">
        <v>147</v>
      </c>
      <c r="I68" s="86" t="s">
        <v>147</v>
      </c>
      <c r="J68" s="86" t="s">
        <v>147</v>
      </c>
      <c r="K68" s="86" t="s">
        <v>147</v>
      </c>
      <c r="L68" s="86" t="s">
        <v>156</v>
      </c>
      <c r="M68">
        <v>1.0206185567010309</v>
      </c>
      <c r="N68">
        <v>0.10309278350515463</v>
      </c>
      <c r="O68">
        <v>0.16494845360824742</v>
      </c>
      <c r="P68">
        <f t="shared" si="8"/>
        <v>3.0927835051546393E-2</v>
      </c>
      <c r="Q68">
        <v>0.19587628865979381</v>
      </c>
      <c r="R68">
        <v>0.19587628865979381</v>
      </c>
      <c r="S68">
        <f t="shared" si="9"/>
        <v>6.1855670103092758E-2</v>
      </c>
      <c r="T68">
        <v>0.25773195876288657</v>
      </c>
      <c r="U68">
        <v>0.27835051546391754</v>
      </c>
      <c r="V68">
        <f t="shared" si="10"/>
        <v>5.1546391752577303E-2</v>
      </c>
      <c r="W68">
        <v>0.32989690721649484</v>
      </c>
      <c r="X68">
        <v>0.31958762886597936</v>
      </c>
      <c r="Y68">
        <f t="shared" si="11"/>
        <v>7.2164948453608213E-2</v>
      </c>
      <c r="Z68">
        <v>0.24742268041237114</v>
      </c>
      <c r="AA68">
        <v>0.13402061855670103</v>
      </c>
      <c r="AB68">
        <v>0.38144329896907214</v>
      </c>
      <c r="AC68">
        <v>0.26804123711340205</v>
      </c>
      <c r="AD68">
        <v>0.35051546391752575</v>
      </c>
      <c r="AE68">
        <v>0.35051546391752575</v>
      </c>
      <c r="AF68">
        <v>7.2164948453608241E-2</v>
      </c>
      <c r="AG68">
        <v>0.65979381443298968</v>
      </c>
      <c r="AH68">
        <v>0.16494845360824742</v>
      </c>
      <c r="AI68">
        <v>0.10309278350515463</v>
      </c>
      <c r="AJ68">
        <v>7.2164948453608241E-2</v>
      </c>
      <c r="AK68">
        <v>2.0618556701030927E-2</v>
      </c>
      <c r="AL68">
        <v>0.15463917525773196</v>
      </c>
      <c r="AM68">
        <v>0.13402061855670103</v>
      </c>
      <c r="AN68">
        <v>0.16494845360824742</v>
      </c>
      <c r="AO68">
        <f t="shared" si="12"/>
        <v>8.2474226804123724E-2</v>
      </c>
      <c r="AP68">
        <v>0.24742268041237114</v>
      </c>
      <c r="AQ68">
        <v>0.15463917525773196</v>
      </c>
      <c r="AR68">
        <v>0.53608247422680411</v>
      </c>
      <c r="AS68">
        <v>5.1546391752577317E-2</v>
      </c>
      <c r="AT68">
        <v>0.1134020618556701</v>
      </c>
      <c r="AU68">
        <f t="shared" si="13"/>
        <v>6.1855670103092786E-2</v>
      </c>
      <c r="AV68">
        <v>4.1237113402061855E-2</v>
      </c>
      <c r="AW68">
        <v>0.16494845360824742</v>
      </c>
      <c r="AX68">
        <f t="shared" si="14"/>
        <v>0.12371134020618557</v>
      </c>
      <c r="AY68">
        <v>3.0927835051546393E-2</v>
      </c>
      <c r="AZ68">
        <v>0.17525773195876287</v>
      </c>
      <c r="BA68">
        <f t="shared" si="15"/>
        <v>0.14432989690721648</v>
      </c>
      <c r="BB68">
        <v>0.48869219055841229</v>
      </c>
      <c r="BC68">
        <v>0.26179938779914941</v>
      </c>
    </row>
    <row r="69" spans="1:55" x14ac:dyDescent="0.25">
      <c r="A69" s="80" t="s">
        <v>141</v>
      </c>
      <c r="B69" s="91" t="s">
        <v>150</v>
      </c>
      <c r="C69" t="s">
        <v>91</v>
      </c>
      <c r="D69" s="86" t="s">
        <v>147</v>
      </c>
      <c r="E69" s="86" t="s">
        <v>147</v>
      </c>
      <c r="F69" s="86" t="s">
        <v>147</v>
      </c>
      <c r="G69" s="86" t="s">
        <v>147</v>
      </c>
      <c r="H69" s="86" t="s">
        <v>147</v>
      </c>
      <c r="I69" s="86" t="s">
        <v>147</v>
      </c>
      <c r="J69" s="86" t="s">
        <v>147</v>
      </c>
      <c r="K69" s="86" t="s">
        <v>147</v>
      </c>
      <c r="L69" s="86" t="s">
        <v>156</v>
      </c>
      <c r="M69">
        <v>1.0520833333333333</v>
      </c>
      <c r="N69">
        <v>0.10416666666666667</v>
      </c>
      <c r="O69">
        <v>0.16666666666666666</v>
      </c>
      <c r="P69">
        <f t="shared" si="8"/>
        <v>4.1666666666666685E-2</v>
      </c>
      <c r="Q69">
        <v>0.20833333333333334</v>
      </c>
      <c r="R69">
        <v>0.19791666666666666</v>
      </c>
      <c r="S69">
        <f t="shared" si="9"/>
        <v>6.2500000000000028E-2</v>
      </c>
      <c r="T69">
        <v>0.26041666666666669</v>
      </c>
      <c r="U69">
        <v>0.30208333333333331</v>
      </c>
      <c r="V69">
        <f t="shared" si="10"/>
        <v>5.208333333333337E-2</v>
      </c>
      <c r="W69">
        <v>0.35416666666666669</v>
      </c>
      <c r="X69">
        <v>0.36458333333333331</v>
      </c>
      <c r="Y69">
        <f t="shared" si="11"/>
        <v>0.12499999999999997</v>
      </c>
      <c r="Z69">
        <v>0.23958333333333334</v>
      </c>
      <c r="AA69">
        <v>0.13541666666666666</v>
      </c>
      <c r="AB69">
        <v>0.375</v>
      </c>
      <c r="AC69">
        <v>0.25</v>
      </c>
      <c r="AD69">
        <v>0.36458333333333331</v>
      </c>
      <c r="AE69">
        <v>0.39583333333333331</v>
      </c>
      <c r="AF69">
        <v>8.3333333333333329E-2</v>
      </c>
      <c r="AG69">
        <v>0.6875</v>
      </c>
      <c r="AH69">
        <v>0.16666666666666666</v>
      </c>
      <c r="AI69">
        <v>0.11458333333333333</v>
      </c>
      <c r="AJ69">
        <v>7.2916666666666671E-2</v>
      </c>
      <c r="AK69">
        <v>3.125E-2</v>
      </c>
      <c r="AL69">
        <v>0.16145833333333334</v>
      </c>
      <c r="AM69">
        <v>0.20833333333333334</v>
      </c>
      <c r="AN69">
        <v>0.19791666666666666</v>
      </c>
      <c r="AO69">
        <f t="shared" si="12"/>
        <v>8.3333333333333343E-2</v>
      </c>
      <c r="AP69">
        <v>0.28125</v>
      </c>
      <c r="AQ69">
        <v>0.16666666666666666</v>
      </c>
      <c r="AR69">
        <v>0.5625</v>
      </c>
      <c r="AS69">
        <v>6.25E-2</v>
      </c>
      <c r="AT69">
        <v>8.3333333333333329E-2</v>
      </c>
      <c r="AU69">
        <f t="shared" si="13"/>
        <v>2.0833333333333329E-2</v>
      </c>
      <c r="AV69">
        <v>4.1666666666666664E-2</v>
      </c>
      <c r="AW69">
        <v>0.125</v>
      </c>
      <c r="AX69">
        <f t="shared" si="14"/>
        <v>8.3333333333333343E-2</v>
      </c>
      <c r="AY69">
        <v>3.125E-2</v>
      </c>
      <c r="AZ69">
        <v>0.13541666666666666</v>
      </c>
      <c r="BA69">
        <f t="shared" si="15"/>
        <v>0.10416666666666666</v>
      </c>
      <c r="BB69">
        <v>0.24434609527920614</v>
      </c>
      <c r="BC69">
        <v>0.12217304763960307</v>
      </c>
    </row>
    <row r="70" spans="1:55" x14ac:dyDescent="0.25">
      <c r="A70" s="80" t="s">
        <v>141</v>
      </c>
      <c r="B70" s="91" t="s">
        <v>150</v>
      </c>
      <c r="C70" t="s">
        <v>91</v>
      </c>
      <c r="D70" s="86" t="s">
        <v>147</v>
      </c>
      <c r="E70" s="86" t="s">
        <v>147</v>
      </c>
      <c r="F70" s="86" t="s">
        <v>147</v>
      </c>
      <c r="G70" s="86" t="s">
        <v>147</v>
      </c>
      <c r="H70" s="86" t="s">
        <v>147</v>
      </c>
      <c r="I70" s="86" t="s">
        <v>147</v>
      </c>
      <c r="J70" s="86" t="s">
        <v>147</v>
      </c>
      <c r="K70" s="86" t="s">
        <v>147</v>
      </c>
      <c r="L70" s="86" t="s">
        <v>156</v>
      </c>
      <c r="M70">
        <v>1.0104166666666667</v>
      </c>
      <c r="N70">
        <v>0.10416666666666667</v>
      </c>
      <c r="O70">
        <v>0.13541666666666666</v>
      </c>
      <c r="P70">
        <f t="shared" si="8"/>
        <v>1.0416666666666685E-2</v>
      </c>
      <c r="Q70">
        <v>0.14583333333333334</v>
      </c>
      <c r="R70">
        <v>0.17708333333333334</v>
      </c>
      <c r="S70">
        <f t="shared" si="9"/>
        <v>5.2083333333333315E-2</v>
      </c>
      <c r="T70">
        <v>0.22916666666666666</v>
      </c>
      <c r="U70">
        <v>0.27083333333333331</v>
      </c>
      <c r="V70">
        <f t="shared" si="10"/>
        <v>5.208333333333337E-2</v>
      </c>
      <c r="W70">
        <v>0.32291666666666669</v>
      </c>
      <c r="X70">
        <v>0.33333333333333331</v>
      </c>
      <c r="Y70">
        <f t="shared" si="11"/>
        <v>8.3333333333333315E-2</v>
      </c>
      <c r="Z70">
        <v>0.25</v>
      </c>
      <c r="AA70">
        <v>0.11458333333333333</v>
      </c>
      <c r="AB70">
        <v>0.36458333333333331</v>
      </c>
      <c r="AC70">
        <v>0.23958333333333334</v>
      </c>
      <c r="AD70">
        <v>0.34375</v>
      </c>
      <c r="AE70">
        <v>0.33333333333333331</v>
      </c>
      <c r="AF70">
        <v>6.25E-2</v>
      </c>
      <c r="AG70">
        <v>0.58333333333333337</v>
      </c>
      <c r="AH70">
        <v>0.21875</v>
      </c>
      <c r="AI70">
        <v>0.10416666666666667</v>
      </c>
      <c r="AJ70">
        <v>7.2916666666666671E-2</v>
      </c>
      <c r="AK70">
        <v>2.0833333333333332E-2</v>
      </c>
      <c r="AL70">
        <v>0.16666666666666666</v>
      </c>
      <c r="AM70">
        <v>0.16666666666666666</v>
      </c>
      <c r="AN70">
        <v>0.15625</v>
      </c>
      <c r="AO70">
        <f t="shared" si="12"/>
        <v>9.375E-2</v>
      </c>
      <c r="AP70">
        <v>0.25</v>
      </c>
      <c r="AQ70">
        <v>0.15625</v>
      </c>
      <c r="AR70">
        <v>0.70833333333333337</v>
      </c>
      <c r="AS70">
        <v>5.2083333333333336E-2</v>
      </c>
      <c r="AT70">
        <v>0.10416666666666667</v>
      </c>
      <c r="AU70">
        <f t="shared" si="13"/>
        <v>5.2083333333333336E-2</v>
      </c>
      <c r="AV70">
        <v>4.6875E-2</v>
      </c>
      <c r="AW70">
        <v>0.10416666666666667</v>
      </c>
      <c r="AX70">
        <f t="shared" si="14"/>
        <v>5.7291666666666671E-2</v>
      </c>
      <c r="AY70">
        <v>4.1666666666666664E-2</v>
      </c>
      <c r="AZ70">
        <v>7.2916666666666671E-2</v>
      </c>
      <c r="BA70">
        <f t="shared" si="15"/>
        <v>3.1250000000000007E-2</v>
      </c>
      <c r="BB70">
        <v>0.12217304763960307</v>
      </c>
      <c r="BC70">
        <v>0.12217304763960307</v>
      </c>
    </row>
    <row r="71" spans="1:55" x14ac:dyDescent="0.25">
      <c r="A71" s="80" t="s">
        <v>141</v>
      </c>
      <c r="B71" s="91" t="s">
        <v>150</v>
      </c>
      <c r="C71" t="s">
        <v>91</v>
      </c>
      <c r="D71" s="86" t="s">
        <v>147</v>
      </c>
      <c r="E71" s="86" t="s">
        <v>147</v>
      </c>
      <c r="F71" s="86" t="s">
        <v>147</v>
      </c>
      <c r="G71" s="86" t="s">
        <v>147</v>
      </c>
      <c r="H71" s="86" t="s">
        <v>147</v>
      </c>
      <c r="I71" s="86" t="s">
        <v>147</v>
      </c>
      <c r="J71" s="86" t="s">
        <v>147</v>
      </c>
      <c r="K71" s="86" t="s">
        <v>147</v>
      </c>
      <c r="L71" s="86" t="s">
        <v>156</v>
      </c>
      <c r="M71">
        <v>1.0326086956521738</v>
      </c>
      <c r="N71">
        <v>0.10869565217391304</v>
      </c>
      <c r="O71">
        <v>0.15217391304347827</v>
      </c>
      <c r="P71">
        <f t="shared" si="8"/>
        <v>1.0869565217391297E-2</v>
      </c>
      <c r="Q71">
        <v>0.16304347826086957</v>
      </c>
      <c r="R71">
        <v>0.18478260869565216</v>
      </c>
      <c r="S71">
        <f t="shared" si="9"/>
        <v>6.5217391304347838E-2</v>
      </c>
      <c r="T71">
        <v>0.25</v>
      </c>
      <c r="U71">
        <v>0.28260869565217389</v>
      </c>
      <c r="V71">
        <f t="shared" si="10"/>
        <v>5.4347826086956541E-2</v>
      </c>
      <c r="W71">
        <v>0.33695652173913043</v>
      </c>
      <c r="X71">
        <v>0.34782608695652173</v>
      </c>
      <c r="Y71">
        <f t="shared" si="11"/>
        <v>9.7826086956521729E-2</v>
      </c>
      <c r="Z71">
        <v>0.25</v>
      </c>
      <c r="AA71">
        <v>0.16304347826086957</v>
      </c>
      <c r="AB71">
        <v>0.41304347826086957</v>
      </c>
      <c r="AC71">
        <v>0.28260869565217389</v>
      </c>
      <c r="AD71">
        <v>0.36956521739130432</v>
      </c>
      <c r="AE71">
        <v>0.32608695652173914</v>
      </c>
      <c r="AF71">
        <v>7.6086956521739135E-2</v>
      </c>
      <c r="AG71">
        <v>0.63043478260869568</v>
      </c>
      <c r="AH71">
        <v>0.20652173913043478</v>
      </c>
      <c r="AI71">
        <v>0.10869565217391304</v>
      </c>
      <c r="AJ71">
        <v>7.6086956521739135E-2</v>
      </c>
      <c r="AK71">
        <v>2.1739130434782608E-2</v>
      </c>
      <c r="AL71">
        <v>0.17391304347826086</v>
      </c>
      <c r="AM71">
        <v>0.15217391304347827</v>
      </c>
      <c r="AN71">
        <v>0.13043478260869565</v>
      </c>
      <c r="AO71">
        <f t="shared" si="12"/>
        <v>7.6086956521739135E-2</v>
      </c>
      <c r="AP71">
        <v>0.20652173913043478</v>
      </c>
      <c r="AQ71">
        <v>0.14130434782608695</v>
      </c>
      <c r="AR71">
        <v>0.71739130434782605</v>
      </c>
      <c r="AS71">
        <v>6.5217391304347824E-2</v>
      </c>
      <c r="AT71">
        <v>0.13043478260869565</v>
      </c>
      <c r="AU71">
        <f t="shared" si="13"/>
        <v>6.5217391304347824E-2</v>
      </c>
      <c r="AV71">
        <v>5.9782608695652176E-2</v>
      </c>
      <c r="AW71">
        <v>0.13043478260869565</v>
      </c>
      <c r="AX71">
        <f t="shared" si="14"/>
        <v>7.0652173913043473E-2</v>
      </c>
      <c r="AY71">
        <v>4.3478260869565216E-2</v>
      </c>
      <c r="AZ71">
        <v>0.10869565217391304</v>
      </c>
      <c r="BA71">
        <f t="shared" si="15"/>
        <v>6.5217391304347824E-2</v>
      </c>
      <c r="BB71">
        <v>0.31415926535897931</v>
      </c>
      <c r="BC71">
        <v>0.10471975511965978</v>
      </c>
    </row>
    <row r="72" spans="1:55" x14ac:dyDescent="0.25">
      <c r="A72" s="80" t="s">
        <v>141</v>
      </c>
      <c r="B72" s="91" t="s">
        <v>150</v>
      </c>
      <c r="C72" t="s">
        <v>91</v>
      </c>
      <c r="D72" s="86" t="s">
        <v>147</v>
      </c>
      <c r="E72" s="86" t="s">
        <v>147</v>
      </c>
      <c r="F72" s="86" t="s">
        <v>147</v>
      </c>
      <c r="G72" s="86" t="s">
        <v>147</v>
      </c>
      <c r="H72" s="86" t="s">
        <v>147</v>
      </c>
      <c r="I72" s="86" t="s">
        <v>147</v>
      </c>
      <c r="J72" s="86" t="s">
        <v>147</v>
      </c>
      <c r="K72" s="86" t="s">
        <v>147</v>
      </c>
      <c r="L72" s="86" t="s">
        <v>156</v>
      </c>
      <c r="M72">
        <v>1.010204081632653</v>
      </c>
      <c r="N72">
        <v>0.10204081632653061</v>
      </c>
      <c r="O72">
        <v>0.15306122448979592</v>
      </c>
      <c r="P72">
        <f t="shared" si="8"/>
        <v>3.061224489795919E-2</v>
      </c>
      <c r="Q72">
        <v>0.18367346938775511</v>
      </c>
      <c r="R72">
        <v>0.17346938775510204</v>
      </c>
      <c r="S72">
        <f t="shared" si="9"/>
        <v>6.122448979591838E-2</v>
      </c>
      <c r="T72">
        <v>0.23469387755102042</v>
      </c>
      <c r="U72">
        <v>0.27551020408163263</v>
      </c>
      <c r="V72">
        <f t="shared" si="10"/>
        <v>4.081632653061229E-2</v>
      </c>
      <c r="W72">
        <v>0.31632653061224492</v>
      </c>
      <c r="X72">
        <v>0.25510204081632654</v>
      </c>
      <c r="Y72">
        <f t="shared" si="11"/>
        <v>7.1428571428571425E-2</v>
      </c>
      <c r="Z72">
        <v>0.18367346938775511</v>
      </c>
      <c r="AA72">
        <v>9.1836734693877556E-2</v>
      </c>
      <c r="AB72">
        <v>0.33673469387755101</v>
      </c>
      <c r="AC72">
        <v>0.33673469387755101</v>
      </c>
      <c r="AD72">
        <v>0.31632653061224492</v>
      </c>
      <c r="AE72">
        <v>0.42857142857142855</v>
      </c>
      <c r="AF72">
        <v>7.1428571428571425E-2</v>
      </c>
      <c r="AG72">
        <v>0.68367346938775508</v>
      </c>
      <c r="AH72">
        <v>0.17346938775510204</v>
      </c>
      <c r="AI72">
        <v>7.1428571428571425E-2</v>
      </c>
      <c r="AJ72">
        <v>7.1428571428571425E-2</v>
      </c>
      <c r="AK72">
        <v>1.020408163265306E-2</v>
      </c>
      <c r="AL72">
        <v>0.18367346938775511</v>
      </c>
      <c r="AM72">
        <v>0.1326530612244898</v>
      </c>
      <c r="AN72">
        <v>0.18367346938775511</v>
      </c>
      <c r="AO72">
        <f t="shared" si="12"/>
        <v>6.1224489795918352E-2</v>
      </c>
      <c r="AP72">
        <v>0.24489795918367346</v>
      </c>
      <c r="AQ72">
        <v>0.12244897959183673</v>
      </c>
      <c r="AR72">
        <v>0.68367346938775508</v>
      </c>
      <c r="AS72">
        <v>6.1224489795918366E-2</v>
      </c>
      <c r="AT72">
        <v>8.1632653061224483E-2</v>
      </c>
      <c r="AU72">
        <f t="shared" si="13"/>
        <v>2.0408163265306117E-2</v>
      </c>
      <c r="AV72">
        <v>4.0816326530612242E-2</v>
      </c>
      <c r="AW72">
        <v>0.15306122448979592</v>
      </c>
      <c r="AX72">
        <f t="shared" si="14"/>
        <v>0.11224489795918369</v>
      </c>
      <c r="AY72">
        <v>3.0612244897959183E-2</v>
      </c>
      <c r="AZ72">
        <v>0.15306122448979592</v>
      </c>
      <c r="BA72">
        <f t="shared" si="15"/>
        <v>0.12244897959183673</v>
      </c>
      <c r="BB72">
        <v>0.4014257279586958</v>
      </c>
      <c r="BC72">
        <v>0.10471975511965978</v>
      </c>
    </row>
    <row r="73" spans="1:55" x14ac:dyDescent="0.25">
      <c r="A73" s="80" t="s">
        <v>142</v>
      </c>
      <c r="B73" s="91" t="s">
        <v>151</v>
      </c>
      <c r="C73" t="s">
        <v>120</v>
      </c>
      <c r="D73" s="86" t="s">
        <v>144</v>
      </c>
      <c r="E73" s="86" t="s">
        <v>144</v>
      </c>
      <c r="F73" s="86" t="s">
        <v>144</v>
      </c>
      <c r="G73" s="86" t="s">
        <v>144</v>
      </c>
      <c r="H73" s="86" t="s">
        <v>144</v>
      </c>
      <c r="I73" s="86" t="s">
        <v>144</v>
      </c>
      <c r="J73" s="86" t="s">
        <v>144</v>
      </c>
      <c r="K73" s="86" t="s">
        <v>144</v>
      </c>
      <c r="L73" s="86" t="s">
        <v>157</v>
      </c>
      <c r="M73">
        <v>1.0303030303030303</v>
      </c>
      <c r="N73">
        <v>8.0808080808080815E-2</v>
      </c>
      <c r="O73">
        <v>0.17171717171717171</v>
      </c>
      <c r="P73">
        <f t="shared" si="8"/>
        <v>2.0202020202020193E-2</v>
      </c>
      <c r="Q73">
        <v>0.19191919191919191</v>
      </c>
      <c r="R73">
        <v>0.26262626262626265</v>
      </c>
      <c r="S73">
        <f t="shared" si="9"/>
        <v>6.5656565656565635E-2</v>
      </c>
      <c r="T73">
        <v>0.32828282828282829</v>
      </c>
      <c r="U73">
        <v>0.38383838383838381</v>
      </c>
      <c r="V73">
        <f t="shared" si="10"/>
        <v>5.0505050505050553E-2</v>
      </c>
      <c r="W73">
        <v>0.43434343434343436</v>
      </c>
      <c r="X73">
        <v>0.26262626262626265</v>
      </c>
      <c r="Y73">
        <f t="shared" si="11"/>
        <v>6.0606060606060635E-2</v>
      </c>
      <c r="Z73">
        <v>0.20202020202020202</v>
      </c>
      <c r="AA73">
        <v>0.19191919191919191</v>
      </c>
      <c r="AB73">
        <v>0.40404040404040403</v>
      </c>
      <c r="AC73">
        <v>0.36363636363636365</v>
      </c>
      <c r="AD73">
        <v>0.37373737373737376</v>
      </c>
      <c r="AE73">
        <v>0.59595959595959591</v>
      </c>
      <c r="AF73">
        <v>8.0808080808080815E-2</v>
      </c>
      <c r="AG73">
        <v>0.58585858585858586</v>
      </c>
      <c r="AH73">
        <v>0.21212121212121213</v>
      </c>
      <c r="AI73">
        <v>6.0606060606060608E-2</v>
      </c>
      <c r="AJ73">
        <v>9.0909090909090912E-2</v>
      </c>
      <c r="AK73">
        <v>1.0101010101010102E-2</v>
      </c>
      <c r="AL73">
        <v>0.24242424242424243</v>
      </c>
      <c r="AM73">
        <v>0.21212121212121213</v>
      </c>
      <c r="AN73">
        <v>0.32323232323232326</v>
      </c>
      <c r="AO73">
        <f t="shared" si="12"/>
        <v>0.1111111111111111</v>
      </c>
      <c r="AP73">
        <v>0.43434343434343436</v>
      </c>
      <c r="AQ73">
        <v>0.18181818181818182</v>
      </c>
      <c r="AR73">
        <v>0.80808080808080807</v>
      </c>
      <c r="AS73">
        <v>7.0707070707070704E-2</v>
      </c>
      <c r="AT73">
        <v>0.15656565656565657</v>
      </c>
      <c r="AU73">
        <f t="shared" si="13"/>
        <v>8.585858585858587E-2</v>
      </c>
      <c r="AV73">
        <v>6.0606060606060608E-2</v>
      </c>
      <c r="AW73">
        <v>0.17171717171717171</v>
      </c>
      <c r="AX73">
        <f t="shared" si="14"/>
        <v>0.1111111111111111</v>
      </c>
      <c r="AY73">
        <v>6.0606060606060608E-2</v>
      </c>
      <c r="AZ73">
        <v>0.14141414141414141</v>
      </c>
      <c r="BA73">
        <f t="shared" si="15"/>
        <v>8.0808080808080801E-2</v>
      </c>
      <c r="BB73">
        <v>1.0297442586766545</v>
      </c>
      <c r="BC73">
        <v>0.38397243543875248</v>
      </c>
    </row>
    <row r="74" spans="1:55" x14ac:dyDescent="0.25">
      <c r="A74" s="80" t="s">
        <v>142</v>
      </c>
      <c r="B74" s="91" t="s">
        <v>151</v>
      </c>
      <c r="C74" t="s">
        <v>120</v>
      </c>
      <c r="D74" s="86" t="s">
        <v>144</v>
      </c>
      <c r="E74" s="86" t="s">
        <v>144</v>
      </c>
      <c r="F74" s="86" t="s">
        <v>144</v>
      </c>
      <c r="G74" s="86" t="s">
        <v>144</v>
      </c>
      <c r="H74" s="86" t="s">
        <v>144</v>
      </c>
      <c r="I74" s="86" t="s">
        <v>144</v>
      </c>
      <c r="J74" s="86" t="s">
        <v>144</v>
      </c>
      <c r="K74" s="86" t="s">
        <v>144</v>
      </c>
      <c r="L74" s="86" t="s">
        <v>157</v>
      </c>
      <c r="M74">
        <v>1.0106382978723405</v>
      </c>
      <c r="N74">
        <v>8.5106382978723402E-2</v>
      </c>
      <c r="O74">
        <v>0.1702127659574468</v>
      </c>
      <c r="P74">
        <f t="shared" si="8"/>
        <v>3.1914893617021267E-2</v>
      </c>
      <c r="Q74">
        <v>0.20212765957446807</v>
      </c>
      <c r="R74">
        <v>0.27659574468085107</v>
      </c>
      <c r="S74">
        <f t="shared" si="9"/>
        <v>6.3829787234042534E-2</v>
      </c>
      <c r="T74">
        <v>0.34042553191489361</v>
      </c>
      <c r="U74">
        <v>0.38297872340425532</v>
      </c>
      <c r="V74">
        <f t="shared" si="10"/>
        <v>2.1276595744680826E-2</v>
      </c>
      <c r="W74">
        <v>0.40425531914893614</v>
      </c>
      <c r="X74">
        <v>0.22340425531914893</v>
      </c>
      <c r="Y74">
        <f t="shared" si="11"/>
        <v>5.3191489361702121E-2</v>
      </c>
      <c r="Z74">
        <v>0.1702127659574468</v>
      </c>
      <c r="AA74">
        <v>9.5744680851063829E-2</v>
      </c>
      <c r="AB74">
        <v>0.42553191489361702</v>
      </c>
      <c r="AC74">
        <v>0.41489361702127658</v>
      </c>
      <c r="AD74">
        <v>0.41489361702127658</v>
      </c>
      <c r="AE74">
        <v>0.6063829787234043</v>
      </c>
      <c r="AF74">
        <v>6.3829787234042548E-2</v>
      </c>
      <c r="AG74">
        <v>0.65957446808510634</v>
      </c>
      <c r="AH74">
        <v>0.22340425531914893</v>
      </c>
      <c r="AI74">
        <v>5.3191489361702128E-2</v>
      </c>
      <c r="AJ74">
        <v>9.5744680851063829E-2</v>
      </c>
      <c r="AK74">
        <v>3.1914893617021274E-2</v>
      </c>
      <c r="AL74">
        <v>0.19148936170212766</v>
      </c>
      <c r="AM74">
        <v>0.30851063829787234</v>
      </c>
      <c r="AN74">
        <v>0.41489361702127658</v>
      </c>
      <c r="AO74">
        <f t="shared" si="12"/>
        <v>5.3191489361702149E-2</v>
      </c>
      <c r="AP74">
        <v>0.46808510638297873</v>
      </c>
      <c r="AQ74">
        <v>0.19148936170212766</v>
      </c>
      <c r="AR74">
        <v>0.85106382978723405</v>
      </c>
      <c r="AS74">
        <v>5.3191489361702128E-2</v>
      </c>
      <c r="AT74">
        <v>0.1276595744680851</v>
      </c>
      <c r="AU74">
        <f t="shared" si="13"/>
        <v>7.4468085106382975E-2</v>
      </c>
      <c r="AV74">
        <v>5.3191489361702128E-2</v>
      </c>
      <c r="AW74">
        <v>8.5106382978723402E-2</v>
      </c>
      <c r="AX74">
        <f t="shared" si="14"/>
        <v>3.1914893617021274E-2</v>
      </c>
      <c r="AY74">
        <v>4.7872340425531915E-2</v>
      </c>
      <c r="AZ74">
        <v>0.11702127659574468</v>
      </c>
      <c r="BA74">
        <f t="shared" si="15"/>
        <v>6.9148936170212769E-2</v>
      </c>
      <c r="BB74">
        <v>0.95993108859688125</v>
      </c>
      <c r="BC74">
        <v>0.27925268031909273</v>
      </c>
    </row>
    <row r="75" spans="1:55" x14ac:dyDescent="0.25">
      <c r="A75" s="80" t="s">
        <v>142</v>
      </c>
      <c r="B75" s="91" t="s">
        <v>151</v>
      </c>
      <c r="C75" t="s">
        <v>120</v>
      </c>
      <c r="D75" s="86" t="s">
        <v>144</v>
      </c>
      <c r="E75" s="86" t="s">
        <v>144</v>
      </c>
      <c r="F75" s="86" t="s">
        <v>144</v>
      </c>
      <c r="G75" s="86" t="s">
        <v>144</v>
      </c>
      <c r="H75" s="86" t="s">
        <v>144</v>
      </c>
      <c r="I75" s="86" t="s">
        <v>144</v>
      </c>
      <c r="J75" s="86" t="s">
        <v>144</v>
      </c>
      <c r="K75" s="86" t="s">
        <v>144</v>
      </c>
      <c r="L75" s="86" t="s">
        <v>157</v>
      </c>
      <c r="M75">
        <v>1</v>
      </c>
      <c r="N75">
        <v>7.407407407407407E-2</v>
      </c>
      <c r="O75">
        <v>0.1388888888888889</v>
      </c>
      <c r="P75">
        <f t="shared" si="8"/>
        <v>3.7037037037037035E-2</v>
      </c>
      <c r="Q75">
        <v>0.17592592592592593</v>
      </c>
      <c r="R75">
        <v>0.23148148148148148</v>
      </c>
      <c r="S75">
        <f t="shared" si="9"/>
        <v>0.10185185185185183</v>
      </c>
      <c r="T75">
        <v>0.33333333333333331</v>
      </c>
      <c r="U75">
        <v>0.35185185185185186</v>
      </c>
      <c r="V75">
        <f t="shared" si="10"/>
        <v>6.4814814814814825E-2</v>
      </c>
      <c r="W75">
        <v>0.41666666666666669</v>
      </c>
      <c r="X75">
        <v>0.22222222222222221</v>
      </c>
      <c r="Y75">
        <f t="shared" si="11"/>
        <v>4.629629629629628E-2</v>
      </c>
      <c r="Z75">
        <v>0.17592592592592593</v>
      </c>
      <c r="AA75">
        <v>0.12037037037037036</v>
      </c>
      <c r="AB75">
        <v>0.40740740740740738</v>
      </c>
      <c r="AC75">
        <v>0.47222222222222221</v>
      </c>
      <c r="AD75">
        <v>0.37037037037037035</v>
      </c>
      <c r="AE75">
        <v>0.58333333333333337</v>
      </c>
      <c r="AF75">
        <v>0.10185185185185185</v>
      </c>
      <c r="AG75">
        <v>0.71296296296296291</v>
      </c>
      <c r="AH75">
        <v>0.18518518518518517</v>
      </c>
      <c r="AI75">
        <v>6.0185185185185182E-2</v>
      </c>
      <c r="AJ75">
        <v>8.3333333333333329E-2</v>
      </c>
      <c r="AK75">
        <v>3.7037037037037035E-2</v>
      </c>
      <c r="AL75">
        <v>0.21296296296296297</v>
      </c>
      <c r="AM75">
        <v>0.32407407407407407</v>
      </c>
      <c r="AN75">
        <v>0.35185185185185186</v>
      </c>
      <c r="AO75">
        <f t="shared" si="12"/>
        <v>8.3333333333333315E-2</v>
      </c>
      <c r="AP75">
        <v>0.43518518518518517</v>
      </c>
      <c r="AQ75">
        <v>0.17592592592592593</v>
      </c>
      <c r="AR75">
        <v>0.7407407407407407</v>
      </c>
      <c r="AS75">
        <v>6.4814814814814811E-2</v>
      </c>
      <c r="AT75">
        <v>0.16666666666666666</v>
      </c>
      <c r="AU75">
        <f t="shared" si="13"/>
        <v>0.10185185185185185</v>
      </c>
      <c r="AV75">
        <v>4.6296296296296294E-2</v>
      </c>
      <c r="AW75">
        <v>0.16666666666666666</v>
      </c>
      <c r="AX75">
        <f t="shared" si="14"/>
        <v>0.12037037037037036</v>
      </c>
      <c r="AY75">
        <v>4.6296296296296294E-2</v>
      </c>
      <c r="AZ75">
        <v>0.1111111111111111</v>
      </c>
      <c r="BA75">
        <f t="shared" si="15"/>
        <v>6.4814814814814811E-2</v>
      </c>
      <c r="BB75">
        <v>0.90757121103705141</v>
      </c>
      <c r="BC75">
        <v>0.4537856055185257</v>
      </c>
    </row>
    <row r="76" spans="1:55" x14ac:dyDescent="0.25">
      <c r="A76" s="80" t="s">
        <v>142</v>
      </c>
      <c r="B76" s="91" t="s">
        <v>151</v>
      </c>
      <c r="C76" t="s">
        <v>120</v>
      </c>
      <c r="D76" s="86" t="s">
        <v>144</v>
      </c>
      <c r="E76" s="86" t="s">
        <v>144</v>
      </c>
      <c r="F76" s="86" t="s">
        <v>144</v>
      </c>
      <c r="G76" s="86" t="s">
        <v>144</v>
      </c>
      <c r="H76" s="86" t="s">
        <v>144</v>
      </c>
      <c r="I76" s="86" t="s">
        <v>144</v>
      </c>
      <c r="J76" s="86" t="s">
        <v>144</v>
      </c>
      <c r="K76" s="86" t="s">
        <v>144</v>
      </c>
      <c r="L76" s="86" t="s">
        <v>157</v>
      </c>
      <c r="M76">
        <v>1.0198019801980198</v>
      </c>
      <c r="N76">
        <v>6.9306930693069313E-2</v>
      </c>
      <c r="O76">
        <v>0.18811881188118812</v>
      </c>
      <c r="P76">
        <f t="shared" si="8"/>
        <v>1.9801980198019792E-2</v>
      </c>
      <c r="Q76">
        <v>0.20792079207920791</v>
      </c>
      <c r="R76">
        <v>0.27722772277227725</v>
      </c>
      <c r="S76">
        <f t="shared" si="9"/>
        <v>2.9702970297029674E-2</v>
      </c>
      <c r="T76">
        <v>0.30693069306930693</v>
      </c>
      <c r="U76">
        <v>0.38613861386138615</v>
      </c>
      <c r="V76">
        <f t="shared" si="10"/>
        <v>-1.980198019801982E-2</v>
      </c>
      <c r="W76">
        <v>0.36633663366336633</v>
      </c>
      <c r="X76">
        <v>0.24752475247524752</v>
      </c>
      <c r="Y76">
        <f t="shared" si="11"/>
        <v>5.9405940594059403E-2</v>
      </c>
      <c r="Z76">
        <v>0.18811881188118812</v>
      </c>
      <c r="AA76">
        <v>0.10891089108910891</v>
      </c>
      <c r="AB76">
        <v>0.42574257425742573</v>
      </c>
      <c r="AC76">
        <v>0.46534653465346537</v>
      </c>
      <c r="AD76">
        <v>0.38613861386138615</v>
      </c>
      <c r="AE76">
        <v>0.60396039603960394</v>
      </c>
      <c r="AF76">
        <v>2.9702970297029702E-2</v>
      </c>
      <c r="AG76">
        <v>0.81188118811881194</v>
      </c>
      <c r="AH76">
        <v>0.31683168316831684</v>
      </c>
      <c r="AI76">
        <v>6.4356435643564358E-2</v>
      </c>
      <c r="AJ76">
        <v>8.9108910891089105E-2</v>
      </c>
      <c r="AK76">
        <v>2.9702970297029702E-2</v>
      </c>
      <c r="AL76">
        <v>0.23762376237623761</v>
      </c>
      <c r="AM76">
        <v>0.28712871287128711</v>
      </c>
      <c r="AN76">
        <v>0.34653465346534651</v>
      </c>
      <c r="AO76">
        <f t="shared" si="12"/>
        <v>9.9009900990099042E-2</v>
      </c>
      <c r="AP76">
        <v>0.44554455445544555</v>
      </c>
      <c r="AQ76">
        <v>0.17821782178217821</v>
      </c>
      <c r="AR76">
        <v>0.79207920792079212</v>
      </c>
      <c r="AS76">
        <v>4.9504950495049507E-2</v>
      </c>
      <c r="AT76">
        <v>0.14851485148514851</v>
      </c>
      <c r="AU76">
        <f t="shared" si="13"/>
        <v>9.9009900990099001E-2</v>
      </c>
      <c r="AV76">
        <v>3.9603960396039604E-2</v>
      </c>
      <c r="AW76">
        <v>0.19801980198019803</v>
      </c>
      <c r="AX76">
        <f t="shared" si="14"/>
        <v>0.15841584158415842</v>
      </c>
      <c r="AY76">
        <v>3.9603960396039604E-2</v>
      </c>
      <c r="AZ76">
        <v>0.15841584158415842</v>
      </c>
      <c r="BA76">
        <f t="shared" si="15"/>
        <v>0.11881188118811881</v>
      </c>
      <c r="BB76">
        <v>0.97738438111682457</v>
      </c>
      <c r="BC76">
        <v>0.4014257279586958</v>
      </c>
    </row>
    <row r="77" spans="1:55" x14ac:dyDescent="0.25">
      <c r="A77" s="80" t="s">
        <v>142</v>
      </c>
      <c r="B77" s="91" t="s">
        <v>151</v>
      </c>
      <c r="C77" t="s">
        <v>120</v>
      </c>
      <c r="D77" s="86" t="s">
        <v>144</v>
      </c>
      <c r="E77" s="86" t="s">
        <v>144</v>
      </c>
      <c r="F77" s="86" t="s">
        <v>144</v>
      </c>
      <c r="G77" s="86" t="s">
        <v>144</v>
      </c>
      <c r="H77" s="86" t="s">
        <v>144</v>
      </c>
      <c r="I77" s="86" t="s">
        <v>144</v>
      </c>
      <c r="J77" s="86" t="s">
        <v>144</v>
      </c>
      <c r="K77" s="86" t="s">
        <v>144</v>
      </c>
      <c r="L77" s="86" t="s">
        <v>157</v>
      </c>
      <c r="M77">
        <v>1.0144927536231885</v>
      </c>
      <c r="N77">
        <v>8.6956521739130432E-2</v>
      </c>
      <c r="O77">
        <v>0.18115942028985507</v>
      </c>
      <c r="P77">
        <f t="shared" si="8"/>
        <v>2.1739130434782622E-2</v>
      </c>
      <c r="Q77">
        <v>0.20289855072463769</v>
      </c>
      <c r="R77">
        <v>0.27536231884057971</v>
      </c>
      <c r="S77">
        <f t="shared" si="9"/>
        <v>2.8985507246376829E-2</v>
      </c>
      <c r="T77">
        <v>0.30434782608695654</v>
      </c>
      <c r="U77">
        <v>0.34782608695652173</v>
      </c>
      <c r="V77">
        <f t="shared" si="10"/>
        <v>0</v>
      </c>
      <c r="W77">
        <v>0.34782608695652173</v>
      </c>
      <c r="X77">
        <v>0.20289855072463769</v>
      </c>
      <c r="Y77">
        <f t="shared" si="11"/>
        <v>7.2463768115942045E-2</v>
      </c>
      <c r="Z77">
        <v>0.13043478260869565</v>
      </c>
      <c r="AA77">
        <v>0.10144927536231885</v>
      </c>
      <c r="AB77">
        <v>0.39130434782608697</v>
      </c>
      <c r="AC77">
        <v>0.50724637681159424</v>
      </c>
      <c r="AD77">
        <v>0.36231884057971014</v>
      </c>
      <c r="AE77">
        <v>0.62318840579710144</v>
      </c>
      <c r="AF77">
        <v>2.8985507246376812E-2</v>
      </c>
      <c r="AG77">
        <v>0.6811594202898551</v>
      </c>
      <c r="AH77">
        <v>0.28985507246376813</v>
      </c>
      <c r="AI77">
        <v>7.2463768115942032E-2</v>
      </c>
      <c r="AJ77">
        <v>8.6956521739130432E-2</v>
      </c>
      <c r="AK77">
        <v>2.1739130434782608E-2</v>
      </c>
      <c r="AL77">
        <v>0.18840579710144928</v>
      </c>
      <c r="AM77">
        <v>0.3188405797101449</v>
      </c>
      <c r="AN77">
        <v>0.37681159420289856</v>
      </c>
      <c r="AO77">
        <f t="shared" si="12"/>
        <v>8.6956521739130432E-2</v>
      </c>
      <c r="AP77">
        <v>0.46376811594202899</v>
      </c>
      <c r="AQ77">
        <v>0.17391304347826086</v>
      </c>
      <c r="AR77">
        <v>0.72463768115942029</v>
      </c>
      <c r="AS77">
        <v>5.7971014492753624E-2</v>
      </c>
      <c r="AT77">
        <v>0.11594202898550725</v>
      </c>
      <c r="AU77">
        <f t="shared" si="13"/>
        <v>5.7971014492753624E-2</v>
      </c>
      <c r="AV77">
        <v>5.7971014492753624E-2</v>
      </c>
      <c r="AW77">
        <v>0.14492753623188406</v>
      </c>
      <c r="AX77">
        <f t="shared" si="14"/>
        <v>8.6956521739130432E-2</v>
      </c>
      <c r="AY77">
        <v>5.7971014492753624E-2</v>
      </c>
      <c r="AZ77">
        <v>0.15942028985507245</v>
      </c>
      <c r="BA77">
        <f t="shared" si="15"/>
        <v>0.10144927536231882</v>
      </c>
      <c r="BB77">
        <v>1.0297442586766545</v>
      </c>
      <c r="BC77">
        <v>0.17453292519943295</v>
      </c>
    </row>
    <row r="78" spans="1:55" x14ac:dyDescent="0.25">
      <c r="A78" s="80" t="s">
        <v>142</v>
      </c>
      <c r="B78" s="91" t="s">
        <v>151</v>
      </c>
      <c r="C78" t="s">
        <v>120</v>
      </c>
      <c r="D78" s="86" t="s">
        <v>144</v>
      </c>
      <c r="E78" s="86" t="s">
        <v>144</v>
      </c>
      <c r="F78" s="86" t="s">
        <v>144</v>
      </c>
      <c r="G78" s="86" t="s">
        <v>144</v>
      </c>
      <c r="H78" s="86" t="s">
        <v>144</v>
      </c>
      <c r="I78" s="86" t="s">
        <v>144</v>
      </c>
      <c r="J78" s="86" t="s">
        <v>144</v>
      </c>
      <c r="K78" s="86" t="s">
        <v>144</v>
      </c>
      <c r="L78" s="86" t="s">
        <v>157</v>
      </c>
      <c r="M78">
        <v>1.02</v>
      </c>
      <c r="N78">
        <v>0.05</v>
      </c>
      <c r="O78">
        <v>0.18</v>
      </c>
      <c r="P78">
        <f t="shared" si="8"/>
        <v>0.03</v>
      </c>
      <c r="Q78">
        <v>0.21</v>
      </c>
      <c r="R78">
        <v>0.27</v>
      </c>
      <c r="S78">
        <f t="shared" si="9"/>
        <v>7.999999999999996E-2</v>
      </c>
      <c r="T78">
        <v>0.35</v>
      </c>
      <c r="U78">
        <v>0.35</v>
      </c>
      <c r="V78">
        <f t="shared" si="10"/>
        <v>4.0000000000000036E-2</v>
      </c>
      <c r="W78">
        <v>0.39</v>
      </c>
      <c r="X78">
        <v>0.24</v>
      </c>
      <c r="Y78">
        <f t="shared" si="11"/>
        <v>3.999999999999998E-2</v>
      </c>
      <c r="Z78">
        <v>0.2</v>
      </c>
      <c r="AA78">
        <v>0.12</v>
      </c>
      <c r="AB78">
        <v>0.39</v>
      </c>
      <c r="AC78">
        <v>0.54</v>
      </c>
      <c r="AD78">
        <v>0.38</v>
      </c>
      <c r="AE78">
        <v>0.62</v>
      </c>
      <c r="AF78">
        <v>0.08</v>
      </c>
      <c r="AG78">
        <v>0.72</v>
      </c>
      <c r="AH78">
        <v>0.2</v>
      </c>
      <c r="AI78">
        <v>4.4999999999999998E-2</v>
      </c>
      <c r="AJ78">
        <v>0.08</v>
      </c>
      <c r="AK78">
        <v>0.02</v>
      </c>
      <c r="AL78">
        <v>0.19</v>
      </c>
      <c r="AM78">
        <v>0.37</v>
      </c>
      <c r="AN78">
        <v>0.42</v>
      </c>
      <c r="AO78">
        <f t="shared" si="12"/>
        <v>0.10000000000000003</v>
      </c>
      <c r="AP78">
        <v>0.52</v>
      </c>
      <c r="AQ78">
        <v>0.19</v>
      </c>
      <c r="AR78">
        <v>0.8</v>
      </c>
      <c r="AS78">
        <v>5.5E-2</v>
      </c>
      <c r="AT78">
        <v>0.16</v>
      </c>
      <c r="AU78">
        <f t="shared" si="13"/>
        <v>0.10500000000000001</v>
      </c>
      <c r="AV78">
        <v>0.05</v>
      </c>
      <c r="AW78">
        <v>0.17</v>
      </c>
      <c r="AX78">
        <f t="shared" si="14"/>
        <v>0.12000000000000001</v>
      </c>
      <c r="AY78">
        <v>5.5E-2</v>
      </c>
      <c r="AZ78">
        <v>0.13</v>
      </c>
      <c r="BA78">
        <f t="shared" si="15"/>
        <v>7.5000000000000011E-2</v>
      </c>
      <c r="BB78">
        <v>0.87266462599716477</v>
      </c>
      <c r="BC78">
        <v>0.4537856055185257</v>
      </c>
    </row>
    <row r="79" spans="1:55" x14ac:dyDescent="0.25">
      <c r="A79" s="80" t="s">
        <v>142</v>
      </c>
      <c r="B79" s="91" t="s">
        <v>151</v>
      </c>
      <c r="C79" t="s">
        <v>120</v>
      </c>
      <c r="D79" s="86" t="s">
        <v>144</v>
      </c>
      <c r="E79" s="86" t="s">
        <v>144</v>
      </c>
      <c r="F79" s="86" t="s">
        <v>144</v>
      </c>
      <c r="G79" s="86" t="s">
        <v>144</v>
      </c>
      <c r="H79" s="86" t="s">
        <v>144</v>
      </c>
      <c r="I79" s="86" t="s">
        <v>144</v>
      </c>
      <c r="J79" s="86" t="s">
        <v>144</v>
      </c>
      <c r="K79" s="86" t="s">
        <v>144</v>
      </c>
      <c r="L79" s="86" t="s">
        <v>157</v>
      </c>
      <c r="M79">
        <v>1.0147058823529411</v>
      </c>
      <c r="N79">
        <v>7.3529411764705885E-2</v>
      </c>
      <c r="O79">
        <v>0.16176470588235295</v>
      </c>
      <c r="P79">
        <f t="shared" si="8"/>
        <v>1.470588235294118E-2</v>
      </c>
      <c r="Q79">
        <v>0.17647058823529413</v>
      </c>
      <c r="R79">
        <v>0.22058823529411764</v>
      </c>
      <c r="S79">
        <f t="shared" si="9"/>
        <v>5.8823529411764719E-2</v>
      </c>
      <c r="T79">
        <v>0.27941176470588236</v>
      </c>
      <c r="U79">
        <v>0.36764705882352944</v>
      </c>
      <c r="V79">
        <f t="shared" si="10"/>
        <v>1.4705882352941124E-2</v>
      </c>
      <c r="W79">
        <v>0.38235294117647056</v>
      </c>
      <c r="X79">
        <v>0.23529411764705882</v>
      </c>
      <c r="Y79">
        <f t="shared" si="11"/>
        <v>5.8823529411764691E-2</v>
      </c>
      <c r="Z79">
        <v>0.17647058823529413</v>
      </c>
      <c r="AA79">
        <v>8.8235294117647065E-2</v>
      </c>
      <c r="AB79">
        <v>0.54411764705882348</v>
      </c>
      <c r="AC79">
        <v>0.44117647058823528</v>
      </c>
      <c r="AD79">
        <v>0.36764705882352944</v>
      </c>
      <c r="AE79">
        <v>0.55882352941176472</v>
      </c>
      <c r="AF79">
        <v>5.1470588235294115E-2</v>
      </c>
      <c r="AG79">
        <v>0.75</v>
      </c>
      <c r="AH79">
        <v>0.20588235294117646</v>
      </c>
      <c r="AI79">
        <v>5.8823529411764705E-2</v>
      </c>
      <c r="AJ79">
        <v>0.10294117647058823</v>
      </c>
      <c r="AK79">
        <v>1.4705882352941176E-2</v>
      </c>
      <c r="AL79">
        <v>0.15441176470588236</v>
      </c>
      <c r="AM79">
        <v>0.20588235294117646</v>
      </c>
      <c r="AN79">
        <v>0.26470588235294118</v>
      </c>
      <c r="AO79">
        <f t="shared" si="12"/>
        <v>0.10294117647058826</v>
      </c>
      <c r="AP79">
        <v>0.36764705882352944</v>
      </c>
      <c r="AQ79">
        <v>0.16176470588235295</v>
      </c>
      <c r="AR79">
        <v>0.51470588235294112</v>
      </c>
      <c r="AS79">
        <v>5.8823529411764705E-2</v>
      </c>
      <c r="AT79">
        <v>7.3529411764705885E-2</v>
      </c>
      <c r="AU79">
        <f t="shared" si="13"/>
        <v>1.470588235294118E-2</v>
      </c>
      <c r="AV79">
        <v>5.1470588235294115E-2</v>
      </c>
      <c r="AW79">
        <v>7.3529411764705885E-2</v>
      </c>
      <c r="AX79">
        <f t="shared" si="14"/>
        <v>2.205882352941177E-2</v>
      </c>
      <c r="AY79">
        <v>4.4117647058823532E-2</v>
      </c>
      <c r="AZ79">
        <v>5.8823529411764705E-2</v>
      </c>
      <c r="BA79">
        <f t="shared" si="15"/>
        <v>1.4705882352941173E-2</v>
      </c>
      <c r="BB79">
        <v>0.97738438111682457</v>
      </c>
      <c r="BC79">
        <v>0.24434609527920614</v>
      </c>
    </row>
    <row r="80" spans="1:55" x14ac:dyDescent="0.25">
      <c r="A80" s="80" t="s">
        <v>142</v>
      </c>
      <c r="B80" s="91" t="s">
        <v>151</v>
      </c>
      <c r="C80" t="s">
        <v>120</v>
      </c>
      <c r="D80" s="86" t="s">
        <v>144</v>
      </c>
      <c r="E80" s="86" t="s">
        <v>144</v>
      </c>
      <c r="F80" s="86" t="s">
        <v>144</v>
      </c>
      <c r="G80" s="86" t="s">
        <v>144</v>
      </c>
      <c r="H80" s="86" t="s">
        <v>144</v>
      </c>
      <c r="I80" s="86" t="s">
        <v>144</v>
      </c>
      <c r="J80" s="86" t="s">
        <v>144</v>
      </c>
      <c r="K80" s="86" t="s">
        <v>144</v>
      </c>
      <c r="L80" s="86" t="s">
        <v>157</v>
      </c>
      <c r="M80">
        <v>1.0144927536231885</v>
      </c>
      <c r="N80">
        <v>7.2463768115942032E-2</v>
      </c>
      <c r="O80">
        <v>0.18840579710144928</v>
      </c>
      <c r="P80">
        <f t="shared" si="8"/>
        <v>2.8985507246376802E-2</v>
      </c>
      <c r="Q80">
        <v>0.21739130434782608</v>
      </c>
      <c r="R80">
        <v>0.3188405797101449</v>
      </c>
      <c r="S80">
        <f t="shared" si="9"/>
        <v>4.3478260869565244E-2</v>
      </c>
      <c r="T80">
        <v>0.36231884057971014</v>
      </c>
      <c r="U80">
        <v>0.37681159420289856</v>
      </c>
      <c r="V80">
        <f t="shared" si="10"/>
        <v>1.4492753623188415E-2</v>
      </c>
      <c r="W80">
        <v>0.39130434782608697</v>
      </c>
      <c r="X80">
        <v>0.24637681159420291</v>
      </c>
      <c r="Y80">
        <f t="shared" si="11"/>
        <v>4.3478260869565216E-2</v>
      </c>
      <c r="Z80">
        <v>0.20289855072463769</v>
      </c>
      <c r="AA80">
        <v>0.13043478260869565</v>
      </c>
      <c r="AB80">
        <v>0.43478260869565216</v>
      </c>
      <c r="AC80">
        <v>0.50724637681159424</v>
      </c>
      <c r="AD80">
        <v>0.40579710144927539</v>
      </c>
      <c r="AE80">
        <v>0.64492753623188404</v>
      </c>
      <c r="AF80">
        <v>4.3478260869565216E-2</v>
      </c>
      <c r="AG80">
        <v>0.72463768115942029</v>
      </c>
      <c r="AH80">
        <v>0.2608695652173913</v>
      </c>
      <c r="AI80">
        <v>7.2463768115942032E-2</v>
      </c>
      <c r="AJ80">
        <v>8.6956521739130432E-2</v>
      </c>
      <c r="AK80">
        <v>2.8985507246376812E-2</v>
      </c>
      <c r="AL80">
        <v>0.18115942028985507</v>
      </c>
      <c r="AM80">
        <v>0.20289855072463769</v>
      </c>
      <c r="AN80">
        <v>0.40579710144927539</v>
      </c>
      <c r="AO80">
        <f t="shared" si="12"/>
        <v>8.6956521739130432E-2</v>
      </c>
      <c r="AP80">
        <v>0.49275362318840582</v>
      </c>
      <c r="AQ80">
        <v>0.15942028985507245</v>
      </c>
      <c r="AR80">
        <v>0.79710144927536231</v>
      </c>
      <c r="AS80">
        <v>5.7971014492753624E-2</v>
      </c>
      <c r="AT80">
        <v>0.2608695652173913</v>
      </c>
      <c r="AU80">
        <f t="shared" si="13"/>
        <v>0.20289855072463767</v>
      </c>
      <c r="AV80">
        <v>5.7971014492753624E-2</v>
      </c>
      <c r="AW80">
        <v>0.17391304347826086</v>
      </c>
      <c r="AX80">
        <f t="shared" si="14"/>
        <v>0.11594202898550723</v>
      </c>
      <c r="AY80">
        <v>5.7971014492753624E-2</v>
      </c>
      <c r="AZ80">
        <v>0.14492753623188406</v>
      </c>
      <c r="BA80">
        <f t="shared" si="15"/>
        <v>8.6956521739130432E-2</v>
      </c>
      <c r="BB80">
        <v>0.85521133347722145</v>
      </c>
      <c r="BC80">
        <v>0.22689280275926285</v>
      </c>
    </row>
    <row r="81" spans="1:55" x14ac:dyDescent="0.25">
      <c r="A81" s="80" t="s">
        <v>142</v>
      </c>
      <c r="B81" s="91" t="s">
        <v>151</v>
      </c>
      <c r="C81" t="s">
        <v>120</v>
      </c>
      <c r="D81" s="86" t="s">
        <v>144</v>
      </c>
      <c r="E81" s="86" t="s">
        <v>144</v>
      </c>
      <c r="F81" s="86" t="s">
        <v>144</v>
      </c>
      <c r="G81" s="86" t="s">
        <v>144</v>
      </c>
      <c r="H81" s="86" t="s">
        <v>144</v>
      </c>
      <c r="I81" s="86" t="s">
        <v>144</v>
      </c>
      <c r="J81" s="86" t="s">
        <v>144</v>
      </c>
      <c r="K81" s="86" t="s">
        <v>144</v>
      </c>
      <c r="L81" s="86" t="s">
        <v>157</v>
      </c>
      <c r="M81">
        <v>1.0309278350515463</v>
      </c>
      <c r="N81">
        <v>0.1134020618556701</v>
      </c>
      <c r="O81">
        <v>0.19587628865979381</v>
      </c>
      <c r="P81">
        <f t="shared" si="8"/>
        <v>2.0618556701030938E-2</v>
      </c>
      <c r="Q81">
        <v>0.21649484536082475</v>
      </c>
      <c r="R81">
        <v>0.27835051546391754</v>
      </c>
      <c r="S81">
        <f t="shared" si="9"/>
        <v>4.123711340206182E-2</v>
      </c>
      <c r="T81">
        <v>0.31958762886597936</v>
      </c>
      <c r="U81">
        <v>0.36082474226804123</v>
      </c>
      <c r="V81">
        <f t="shared" si="10"/>
        <v>-1.0309278350515483E-2</v>
      </c>
      <c r="W81">
        <v>0.35051546391752575</v>
      </c>
      <c r="X81">
        <v>0.23711340206185566</v>
      </c>
      <c r="Y81">
        <f t="shared" si="11"/>
        <v>9.2783505154639179E-2</v>
      </c>
      <c r="Z81">
        <v>0.14432989690721648</v>
      </c>
      <c r="AA81">
        <v>0.12371134020618557</v>
      </c>
      <c r="AB81">
        <v>0.38144329896907214</v>
      </c>
      <c r="AC81">
        <v>0.4845360824742268</v>
      </c>
      <c r="AD81">
        <v>0.38144329896907214</v>
      </c>
      <c r="AE81">
        <v>0.57731958762886593</v>
      </c>
      <c r="AF81">
        <v>4.1237113402061855E-2</v>
      </c>
      <c r="AG81">
        <v>0.74226804123711343</v>
      </c>
      <c r="AH81">
        <v>0.27835051546391754</v>
      </c>
      <c r="AI81">
        <v>8.247422680412371E-2</v>
      </c>
      <c r="AJ81">
        <v>8.247422680412371E-2</v>
      </c>
      <c r="AK81">
        <v>2.0618556701030927E-2</v>
      </c>
      <c r="AL81">
        <v>0.19587628865979381</v>
      </c>
      <c r="AM81">
        <v>0.21649484536082475</v>
      </c>
      <c r="AN81">
        <v>0.35051546391752575</v>
      </c>
      <c r="AO81">
        <f t="shared" si="12"/>
        <v>8.2474226804123751E-2</v>
      </c>
      <c r="AP81">
        <v>0.4329896907216495</v>
      </c>
      <c r="AQ81">
        <v>0.21649484536082475</v>
      </c>
      <c r="AR81">
        <v>0.61855670103092786</v>
      </c>
      <c r="AS81">
        <v>6.1855670103092786E-2</v>
      </c>
      <c r="AT81">
        <v>0.15463917525773196</v>
      </c>
      <c r="AU81">
        <f t="shared" si="13"/>
        <v>9.2783505154639179E-2</v>
      </c>
      <c r="AV81">
        <v>4.1237113402061855E-2</v>
      </c>
      <c r="AW81">
        <v>0.16494845360824742</v>
      </c>
      <c r="AX81">
        <f t="shared" si="14"/>
        <v>0.12371134020618557</v>
      </c>
      <c r="AY81">
        <v>4.1237113402061855E-2</v>
      </c>
      <c r="AZ81">
        <v>0.13402061855670103</v>
      </c>
      <c r="BA81">
        <f t="shared" si="15"/>
        <v>9.2783505154639179E-2</v>
      </c>
      <c r="BB81">
        <v>0.89011791851710809</v>
      </c>
      <c r="BC81">
        <v>0.36651914291880922</v>
      </c>
    </row>
    <row r="82" spans="1:55" x14ac:dyDescent="0.25">
      <c r="A82" s="80" t="s">
        <v>142</v>
      </c>
      <c r="B82" s="91" t="s">
        <v>151</v>
      </c>
      <c r="C82" t="s">
        <v>120</v>
      </c>
      <c r="D82" s="86" t="s">
        <v>144</v>
      </c>
      <c r="E82" s="86" t="s">
        <v>144</v>
      </c>
      <c r="F82" s="86" t="s">
        <v>144</v>
      </c>
      <c r="G82" s="86" t="s">
        <v>144</v>
      </c>
      <c r="H82" s="86" t="s">
        <v>144</v>
      </c>
      <c r="I82" s="86" t="s">
        <v>144</v>
      </c>
      <c r="J82" s="86" t="s">
        <v>144</v>
      </c>
      <c r="K82" s="86" t="s">
        <v>144</v>
      </c>
      <c r="L82" s="86" t="s">
        <v>157</v>
      </c>
      <c r="M82">
        <v>1.0229885057471264</v>
      </c>
      <c r="N82">
        <v>0.68965500000000002</v>
      </c>
      <c r="O82">
        <v>0.16091949999999999</v>
      </c>
      <c r="P82">
        <f t="shared" si="8"/>
        <v>2.2988499999999995E-2</v>
      </c>
      <c r="Q82">
        <v>0.18390799999999999</v>
      </c>
      <c r="R82">
        <v>0.18390804597701149</v>
      </c>
      <c r="S82">
        <f t="shared" si="9"/>
        <v>4.5977011494252873E-2</v>
      </c>
      <c r="T82">
        <v>0.22988505747126436</v>
      </c>
      <c r="U82">
        <v>0.33333333333333331</v>
      </c>
      <c r="V82">
        <f t="shared" si="10"/>
        <v>2.2988505747126464E-2</v>
      </c>
      <c r="W82">
        <v>0.35632183908045978</v>
      </c>
      <c r="X82">
        <v>0.16091954022988506</v>
      </c>
      <c r="Y82">
        <f t="shared" si="11"/>
        <v>3.4482758620689641E-2</v>
      </c>
      <c r="Z82">
        <v>0.12643678160919541</v>
      </c>
      <c r="AA82">
        <v>5.7471264367816091E-2</v>
      </c>
      <c r="AB82">
        <v>0.37931034482758619</v>
      </c>
      <c r="AC82">
        <v>0.45977011494252873</v>
      </c>
      <c r="AD82">
        <v>0.32183908045977011</v>
      </c>
      <c r="AE82">
        <v>0.51724137931034486</v>
      </c>
      <c r="AF82">
        <v>4.5977011494252873E-2</v>
      </c>
      <c r="AG82">
        <v>0.68965517241379315</v>
      </c>
      <c r="AH82">
        <v>0.22988505747126436</v>
      </c>
      <c r="AI82">
        <v>2.2988505747126436E-2</v>
      </c>
      <c r="AJ82">
        <v>6.8965517241379309E-2</v>
      </c>
      <c r="AK82">
        <v>6.8965517241379309E-2</v>
      </c>
      <c r="AL82">
        <v>0.14942528735632185</v>
      </c>
      <c r="AM82">
        <v>0.31034482758620691</v>
      </c>
      <c r="AN82">
        <v>0.26436781609195403</v>
      </c>
      <c r="AO82">
        <f t="shared" si="12"/>
        <v>6.8965517241379282E-2</v>
      </c>
      <c r="AP82">
        <v>0.33333333333333331</v>
      </c>
      <c r="AQ82">
        <v>0.16091954022988506</v>
      </c>
      <c r="AR82">
        <v>0.62068965517241381</v>
      </c>
      <c r="AS82">
        <v>5.7471264367816091E-2</v>
      </c>
      <c r="AT82">
        <v>0.10344827586206896</v>
      </c>
      <c r="AU82">
        <f t="shared" si="13"/>
        <v>4.5977011494252873E-2</v>
      </c>
      <c r="AV82">
        <v>4.5977011494252873E-2</v>
      </c>
      <c r="AW82">
        <v>9.1954022988505746E-2</v>
      </c>
      <c r="AX82">
        <f t="shared" si="14"/>
        <v>4.5977011494252873E-2</v>
      </c>
      <c r="AY82">
        <v>3.4482758620689655E-2</v>
      </c>
      <c r="AZ82">
        <v>5.7471264367816091E-2</v>
      </c>
      <c r="BA82">
        <f t="shared" si="15"/>
        <v>2.2988505747126436E-2</v>
      </c>
      <c r="BB82">
        <v>0.83775804095727824</v>
      </c>
      <c r="BC82">
        <v>0.41887902047863912</v>
      </c>
    </row>
    <row r="83" spans="1:55" x14ac:dyDescent="0.25">
      <c r="A83" s="80" t="s">
        <v>142</v>
      </c>
      <c r="B83" s="91" t="s">
        <v>151</v>
      </c>
      <c r="C83" t="s">
        <v>120</v>
      </c>
      <c r="D83" s="86" t="s">
        <v>144</v>
      </c>
      <c r="E83" s="86" t="s">
        <v>144</v>
      </c>
      <c r="F83" s="86" t="s">
        <v>144</v>
      </c>
      <c r="G83" s="86" t="s">
        <v>144</v>
      </c>
      <c r="H83" s="86" t="s">
        <v>144</v>
      </c>
      <c r="I83" s="86" t="s">
        <v>144</v>
      </c>
      <c r="J83" s="86" t="s">
        <v>144</v>
      </c>
      <c r="K83" s="86" t="s">
        <v>144</v>
      </c>
      <c r="L83" s="86" t="s">
        <v>157</v>
      </c>
      <c r="M83">
        <v>1.0119047619047619</v>
      </c>
      <c r="N83">
        <v>9.5238000000000003E-2</v>
      </c>
      <c r="O83">
        <v>0.15476190476190477</v>
      </c>
      <c r="P83">
        <f t="shared" si="8"/>
        <v>3.5714285714285698E-2</v>
      </c>
      <c r="Q83">
        <v>0.19047619047619047</v>
      </c>
      <c r="R83">
        <v>0.19047619047619047</v>
      </c>
      <c r="S83">
        <f t="shared" si="9"/>
        <v>7.1428571428571452E-2</v>
      </c>
      <c r="T83">
        <v>0.26190476190476192</v>
      </c>
      <c r="U83">
        <v>0.34523809523809523</v>
      </c>
      <c r="V83">
        <f t="shared" si="10"/>
        <v>-1.1904761904761918E-2</v>
      </c>
      <c r="W83">
        <v>0.33333333333333331</v>
      </c>
      <c r="X83">
        <v>0.22619047619047619</v>
      </c>
      <c r="Y83">
        <f t="shared" si="11"/>
        <v>8.3333333333333343E-2</v>
      </c>
      <c r="Z83">
        <v>0.14285714285714285</v>
      </c>
      <c r="AA83">
        <v>0.11904761904761904</v>
      </c>
      <c r="AB83">
        <v>0.39285714285714285</v>
      </c>
      <c r="AC83">
        <v>0.47619047619047616</v>
      </c>
      <c r="AD83">
        <v>0.35119047619047616</v>
      </c>
      <c r="AE83">
        <v>0.55952380952380953</v>
      </c>
      <c r="AF83">
        <v>7.1428571428571425E-2</v>
      </c>
      <c r="AG83">
        <v>0.77380952380952384</v>
      </c>
      <c r="AH83">
        <v>0.27380952380952384</v>
      </c>
      <c r="AI83">
        <v>7.7380952380952384E-2</v>
      </c>
      <c r="AJ83">
        <v>7.1428571428571425E-2</v>
      </c>
      <c r="AK83">
        <v>2.3809523809523808E-2</v>
      </c>
      <c r="AL83">
        <v>0.17857142857142858</v>
      </c>
      <c r="AM83">
        <v>0.26190476190476192</v>
      </c>
      <c r="AN83">
        <v>0.34523809523809523</v>
      </c>
      <c r="AO83">
        <f t="shared" si="12"/>
        <v>9.5238095238095233E-2</v>
      </c>
      <c r="AP83">
        <v>0.44047619047619047</v>
      </c>
      <c r="AQ83">
        <v>0.16666666666666666</v>
      </c>
      <c r="AR83">
        <v>0.5714285714285714</v>
      </c>
      <c r="AS83">
        <v>5.9523809523809521E-2</v>
      </c>
      <c r="AT83">
        <v>0.13095238095238096</v>
      </c>
      <c r="AU83">
        <f t="shared" si="13"/>
        <v>7.1428571428571438E-2</v>
      </c>
      <c r="AV83">
        <v>4.7619047619047616E-2</v>
      </c>
      <c r="AW83">
        <v>0.14285714285714285</v>
      </c>
      <c r="AX83">
        <f t="shared" si="14"/>
        <v>9.5238095238095233E-2</v>
      </c>
      <c r="AY83">
        <v>4.7619047619047616E-2</v>
      </c>
      <c r="AZ83">
        <v>0.11904761904761904</v>
      </c>
      <c r="BA83">
        <f t="shared" si="15"/>
        <v>7.1428571428571425E-2</v>
      </c>
      <c r="BB83">
        <v>1.0122909661567112</v>
      </c>
      <c r="BC83">
        <v>0.4014257279586958</v>
      </c>
    </row>
    <row r="84" spans="1:55" x14ac:dyDescent="0.25">
      <c r="A84" s="80" t="s">
        <v>142</v>
      </c>
      <c r="B84" s="91" t="s">
        <v>151</v>
      </c>
      <c r="C84" t="s">
        <v>120</v>
      </c>
      <c r="D84" s="86" t="s">
        <v>144</v>
      </c>
      <c r="E84" s="86" t="s">
        <v>144</v>
      </c>
      <c r="F84" s="86" t="s">
        <v>144</v>
      </c>
      <c r="G84" s="86" t="s">
        <v>144</v>
      </c>
      <c r="H84" s="86" t="s">
        <v>144</v>
      </c>
      <c r="I84" s="86" t="s">
        <v>144</v>
      </c>
      <c r="J84" s="86" t="s">
        <v>144</v>
      </c>
      <c r="K84" s="86" t="s">
        <v>144</v>
      </c>
      <c r="L84" s="86" t="s">
        <v>157</v>
      </c>
      <c r="M84">
        <v>1.0379746835443038</v>
      </c>
      <c r="N84">
        <v>0.10126582278481013</v>
      </c>
      <c r="O84">
        <v>0.21518987341772153</v>
      </c>
      <c r="P84">
        <f t="shared" si="8"/>
        <v>1.8987341772151889E-2</v>
      </c>
      <c r="Q84">
        <v>0.23417721518987342</v>
      </c>
      <c r="R84">
        <v>0.30379746835443039</v>
      </c>
      <c r="S84">
        <f t="shared" si="9"/>
        <v>2.53164556962025E-2</v>
      </c>
      <c r="T84">
        <v>0.32911392405063289</v>
      </c>
      <c r="U84">
        <v>0.41772151898734178</v>
      </c>
      <c r="V84">
        <f t="shared" si="10"/>
        <v>-1.2658227848101278E-2</v>
      </c>
      <c r="W84">
        <v>0.4050632911392405</v>
      </c>
      <c r="X84">
        <v>0.25316455696202533</v>
      </c>
      <c r="Y84">
        <f t="shared" si="11"/>
        <v>5.0632911392405083E-2</v>
      </c>
      <c r="Z84">
        <v>0.20253164556962025</v>
      </c>
      <c r="AA84">
        <v>0.12658227848101267</v>
      </c>
      <c r="AB84">
        <v>0.43037974683544306</v>
      </c>
      <c r="AC84">
        <v>0.49367088607594939</v>
      </c>
      <c r="AD84">
        <v>0.43037974683544306</v>
      </c>
      <c r="AE84">
        <v>0.58227848101265822</v>
      </c>
      <c r="AF84">
        <v>2.5316455696202531E-2</v>
      </c>
      <c r="AG84">
        <v>0.82278481012658233</v>
      </c>
      <c r="AH84">
        <v>0.16455696202531644</v>
      </c>
      <c r="AI84">
        <v>8.8607594936708861E-2</v>
      </c>
      <c r="AJ84">
        <v>8.8607594936708861E-2</v>
      </c>
      <c r="AK84">
        <v>1.8987341772151899E-2</v>
      </c>
      <c r="AL84">
        <v>0.20253164556962025</v>
      </c>
      <c r="AM84">
        <v>0.22784810126582278</v>
      </c>
      <c r="AN84">
        <v>0.30379746835443039</v>
      </c>
      <c r="AO84">
        <f t="shared" si="12"/>
        <v>8.8607594936708833E-2</v>
      </c>
      <c r="AP84">
        <v>0.39240506329113922</v>
      </c>
      <c r="AQ84">
        <v>0.22784810126582278</v>
      </c>
      <c r="AR84">
        <v>0.53164556962025311</v>
      </c>
      <c r="AS84">
        <v>7.5949367088607597E-2</v>
      </c>
      <c r="AT84">
        <v>0.10126582278481013</v>
      </c>
      <c r="AU84">
        <f t="shared" si="13"/>
        <v>2.5316455696202528E-2</v>
      </c>
      <c r="AV84">
        <v>5.0632911392405063E-2</v>
      </c>
      <c r="AW84">
        <v>7.5949367088607597E-2</v>
      </c>
      <c r="AX84">
        <f t="shared" si="14"/>
        <v>2.5316455696202535E-2</v>
      </c>
      <c r="AY84">
        <v>3.7974683544303799E-2</v>
      </c>
      <c r="AZ84">
        <v>6.3291139240506333E-2</v>
      </c>
      <c r="BA84">
        <f t="shared" si="15"/>
        <v>2.5316455696202535E-2</v>
      </c>
      <c r="BB84">
        <v>0.89011791851710809</v>
      </c>
      <c r="BC84">
        <v>0.17453292519943295</v>
      </c>
    </row>
    <row r="85" spans="1:55" x14ac:dyDescent="0.25">
      <c r="A85" s="80" t="s">
        <v>142</v>
      </c>
      <c r="B85" s="91" t="s">
        <v>151</v>
      </c>
      <c r="C85" t="s">
        <v>120</v>
      </c>
      <c r="D85" s="86" t="s">
        <v>144</v>
      </c>
      <c r="E85" s="86" t="s">
        <v>144</v>
      </c>
      <c r="F85" s="86" t="s">
        <v>144</v>
      </c>
      <c r="G85" s="86" t="s">
        <v>144</v>
      </c>
      <c r="H85" s="86" t="s">
        <v>144</v>
      </c>
      <c r="I85" s="86" t="s">
        <v>144</v>
      </c>
      <c r="J85" s="86" t="s">
        <v>144</v>
      </c>
      <c r="K85" s="86" t="s">
        <v>144</v>
      </c>
      <c r="L85" s="86" t="s">
        <v>157</v>
      </c>
      <c r="M85">
        <v>1.0238095238095237</v>
      </c>
      <c r="N85">
        <v>7.1428571428571425E-2</v>
      </c>
      <c r="O85">
        <v>0.17857142857142858</v>
      </c>
      <c r="P85">
        <f t="shared" si="8"/>
        <v>2.3809523809523808E-2</v>
      </c>
      <c r="Q85">
        <v>0.20238095238095238</v>
      </c>
      <c r="R85">
        <v>0.27380952380952384</v>
      </c>
      <c r="S85">
        <f t="shared" si="9"/>
        <v>2.380952380952378E-2</v>
      </c>
      <c r="T85">
        <v>0.29761904761904762</v>
      </c>
      <c r="U85">
        <v>0.38095238095238093</v>
      </c>
      <c r="V85">
        <f t="shared" si="10"/>
        <v>-3.5714285714285698E-2</v>
      </c>
      <c r="W85">
        <v>0.34523809523809523</v>
      </c>
      <c r="X85">
        <v>0.22619047619047619</v>
      </c>
      <c r="Y85">
        <f t="shared" si="11"/>
        <v>9.5238095238095233E-2</v>
      </c>
      <c r="Z85">
        <v>0.13095238095238096</v>
      </c>
      <c r="AA85">
        <v>0.10714285714285714</v>
      </c>
      <c r="AB85">
        <v>0.41666666666666669</v>
      </c>
      <c r="AC85">
        <v>0.51190476190476186</v>
      </c>
      <c r="AD85">
        <v>0.39285714285714285</v>
      </c>
      <c r="AE85">
        <v>0.6071428571428571</v>
      </c>
      <c r="AF85">
        <v>3.5714285714285712E-2</v>
      </c>
      <c r="AG85">
        <v>0.84523809523809523</v>
      </c>
      <c r="AH85">
        <v>0.34523809523809523</v>
      </c>
      <c r="AI85">
        <v>0.10714285714285714</v>
      </c>
      <c r="AJ85">
        <v>8.3333333333333329E-2</v>
      </c>
      <c r="AK85">
        <v>1.1904761904761904E-2</v>
      </c>
      <c r="AL85">
        <v>0.16666666666666666</v>
      </c>
      <c r="AM85">
        <v>0.11904761904761904</v>
      </c>
      <c r="AN85">
        <v>0.30357142857142855</v>
      </c>
      <c r="AO85">
        <f t="shared" si="12"/>
        <v>0.10119047619047622</v>
      </c>
      <c r="AP85">
        <v>0.40476190476190477</v>
      </c>
      <c r="AQ85">
        <v>0.17261904761904762</v>
      </c>
      <c r="AR85">
        <v>0.66666666666666663</v>
      </c>
      <c r="AS85">
        <v>4.7619047619047616E-2</v>
      </c>
      <c r="AT85">
        <v>0.11904761904761904</v>
      </c>
      <c r="AU85">
        <f t="shared" si="13"/>
        <v>7.1428571428571425E-2</v>
      </c>
      <c r="AV85">
        <v>3.5714285714285712E-2</v>
      </c>
      <c r="AW85">
        <v>0.11904761904761904</v>
      </c>
      <c r="AX85">
        <f t="shared" si="14"/>
        <v>8.3333333333333329E-2</v>
      </c>
      <c r="AY85">
        <v>3.5714285714285712E-2</v>
      </c>
      <c r="AZ85">
        <v>9.5238095238095233E-2</v>
      </c>
      <c r="BA85">
        <f t="shared" si="15"/>
        <v>5.9523809523809521E-2</v>
      </c>
      <c r="BB85">
        <v>0.92502450355699462</v>
      </c>
      <c r="BC85">
        <v>0.4014257279586958</v>
      </c>
    </row>
    <row r="86" spans="1:55" x14ac:dyDescent="0.25">
      <c r="A86" s="80" t="s">
        <v>143</v>
      </c>
      <c r="B86" s="91" t="s">
        <v>151</v>
      </c>
      <c r="C86" t="s">
        <v>91</v>
      </c>
      <c r="D86" s="86" t="s">
        <v>144</v>
      </c>
      <c r="E86" s="86" t="s">
        <v>144</v>
      </c>
      <c r="F86" s="86" t="s">
        <v>144</v>
      </c>
      <c r="G86" s="86" t="s">
        <v>144</v>
      </c>
      <c r="H86" s="86" t="s">
        <v>144</v>
      </c>
      <c r="I86" s="86" t="s">
        <v>144</v>
      </c>
      <c r="J86" s="86" t="s">
        <v>144</v>
      </c>
      <c r="K86" s="86" t="s">
        <v>144</v>
      </c>
      <c r="L86" s="86" t="s">
        <v>157</v>
      </c>
      <c r="M86">
        <v>1.08</v>
      </c>
      <c r="N86">
        <v>0.1</v>
      </c>
      <c r="O86">
        <v>0.215</v>
      </c>
      <c r="P86">
        <f t="shared" si="8"/>
        <v>3.5000000000000003E-2</v>
      </c>
      <c r="Q86">
        <v>0.25</v>
      </c>
      <c r="R86">
        <v>0.36</v>
      </c>
      <c r="S86">
        <f t="shared" si="9"/>
        <v>3.0000000000000027E-2</v>
      </c>
      <c r="T86">
        <v>0.39</v>
      </c>
      <c r="U86">
        <v>0.36</v>
      </c>
      <c r="V86">
        <f t="shared" si="10"/>
        <v>4.0000000000000036E-2</v>
      </c>
      <c r="W86">
        <v>0.4</v>
      </c>
      <c r="X86">
        <v>0.3</v>
      </c>
      <c r="Y86">
        <f t="shared" si="11"/>
        <v>0.06</v>
      </c>
      <c r="Z86">
        <v>0.24</v>
      </c>
      <c r="AA86">
        <v>0.16</v>
      </c>
      <c r="AB86">
        <v>0.45</v>
      </c>
      <c r="AC86">
        <v>0.49</v>
      </c>
      <c r="AD86">
        <v>0.41</v>
      </c>
      <c r="AE86">
        <v>0.59</v>
      </c>
      <c r="AF86">
        <v>0.06</v>
      </c>
      <c r="AG86">
        <v>0.74</v>
      </c>
      <c r="AH86">
        <v>0.22</v>
      </c>
      <c r="AI86">
        <v>0.06</v>
      </c>
      <c r="AJ86">
        <v>0.09</v>
      </c>
      <c r="AK86">
        <v>0.03</v>
      </c>
      <c r="AL86">
        <v>0.22</v>
      </c>
      <c r="AM86">
        <v>0.32</v>
      </c>
      <c r="AN86">
        <v>0.41</v>
      </c>
      <c r="AO86">
        <f t="shared" si="12"/>
        <v>8.0000000000000016E-2</v>
      </c>
      <c r="AP86">
        <v>0.49</v>
      </c>
      <c r="AQ86">
        <v>0.18</v>
      </c>
      <c r="AR86">
        <v>0.68</v>
      </c>
      <c r="AS86">
        <v>7.0000000000000007E-2</v>
      </c>
      <c r="AT86">
        <v>0.19</v>
      </c>
      <c r="AU86">
        <f t="shared" si="13"/>
        <v>0.12</v>
      </c>
      <c r="AV86">
        <v>0.06</v>
      </c>
      <c r="AW86">
        <v>0.21</v>
      </c>
      <c r="AX86">
        <f t="shared" si="14"/>
        <v>0.15</v>
      </c>
      <c r="AY86">
        <v>0.06</v>
      </c>
      <c r="AZ86">
        <v>0.16</v>
      </c>
      <c r="BA86">
        <f t="shared" si="15"/>
        <v>0.1</v>
      </c>
      <c r="BB86">
        <v>0.76794487087750496</v>
      </c>
      <c r="BC86">
        <v>0.41887902047863912</v>
      </c>
    </row>
    <row r="87" spans="1:55" x14ac:dyDescent="0.25">
      <c r="A87" s="80" t="s">
        <v>143</v>
      </c>
      <c r="B87" s="91" t="s">
        <v>151</v>
      </c>
      <c r="C87" t="s">
        <v>91</v>
      </c>
      <c r="D87" s="86" t="s">
        <v>144</v>
      </c>
      <c r="E87" s="86" t="s">
        <v>144</v>
      </c>
      <c r="F87" s="86" t="s">
        <v>144</v>
      </c>
      <c r="G87" s="86" t="s">
        <v>144</v>
      </c>
      <c r="H87" s="86" t="s">
        <v>144</v>
      </c>
      <c r="I87" s="86" t="s">
        <v>144</v>
      </c>
      <c r="J87" s="86" t="s">
        <v>144</v>
      </c>
      <c r="K87" s="86" t="s">
        <v>144</v>
      </c>
      <c r="L87" s="86" t="s">
        <v>157</v>
      </c>
      <c r="M87">
        <v>1</v>
      </c>
      <c r="N87">
        <v>7.6923076923076927E-2</v>
      </c>
      <c r="O87">
        <v>0.16666666666666666</v>
      </c>
      <c r="P87">
        <f t="shared" si="8"/>
        <v>2.5641025641025661E-2</v>
      </c>
      <c r="Q87">
        <v>0.19230769230769232</v>
      </c>
      <c r="R87">
        <v>0.25641025641025639</v>
      </c>
      <c r="S87">
        <f t="shared" si="9"/>
        <v>6.4102564102564152E-2</v>
      </c>
      <c r="T87">
        <v>0.32051282051282054</v>
      </c>
      <c r="U87">
        <v>0.38461538461538464</v>
      </c>
      <c r="V87">
        <f t="shared" si="10"/>
        <v>2.5641025641025605E-2</v>
      </c>
      <c r="W87">
        <v>0.41025641025641024</v>
      </c>
      <c r="X87">
        <v>0.24358974358974358</v>
      </c>
      <c r="Y87">
        <f t="shared" si="11"/>
        <v>6.4102564102564097E-2</v>
      </c>
      <c r="Z87">
        <v>0.17948717948717949</v>
      </c>
      <c r="AA87">
        <v>0.11538461538461539</v>
      </c>
      <c r="AB87">
        <v>0.42307692307692307</v>
      </c>
      <c r="AC87">
        <v>0.46153846153846156</v>
      </c>
      <c r="AD87">
        <v>0.39743589743589741</v>
      </c>
      <c r="AE87">
        <v>0.52564102564102566</v>
      </c>
      <c r="AF87">
        <v>6.4102564102564097E-2</v>
      </c>
      <c r="AG87">
        <v>0.71794871794871795</v>
      </c>
      <c r="AH87">
        <v>0.28205128205128205</v>
      </c>
      <c r="AI87">
        <v>5.7692307692307696E-2</v>
      </c>
      <c r="AJ87">
        <v>7.6923076923076927E-2</v>
      </c>
      <c r="AK87">
        <v>2.564102564102564E-2</v>
      </c>
      <c r="AL87">
        <v>0.1858974358974359</v>
      </c>
      <c r="AM87">
        <v>0.60256410256410253</v>
      </c>
      <c r="AN87">
        <v>0.38461538461538464</v>
      </c>
      <c r="AO87">
        <f t="shared" si="12"/>
        <v>3.8461538461538436E-2</v>
      </c>
      <c r="AP87">
        <v>0.42307692307692307</v>
      </c>
      <c r="AQ87">
        <v>0.16666666666666666</v>
      </c>
      <c r="AR87">
        <v>0.66666666666666663</v>
      </c>
      <c r="AS87">
        <v>5.128205128205128E-2</v>
      </c>
      <c r="AT87">
        <v>0.12820512820512819</v>
      </c>
      <c r="AU87">
        <f t="shared" si="13"/>
        <v>7.6923076923076913E-2</v>
      </c>
      <c r="AV87">
        <v>5.128205128205128E-2</v>
      </c>
      <c r="AW87">
        <v>0.17948717948717949</v>
      </c>
      <c r="AX87">
        <f t="shared" si="14"/>
        <v>0.12820512820512819</v>
      </c>
      <c r="AY87">
        <v>3.8461538461538464E-2</v>
      </c>
      <c r="AZ87">
        <v>0.15384615384615385</v>
      </c>
      <c r="BA87">
        <f t="shared" si="15"/>
        <v>0.11538461538461539</v>
      </c>
      <c r="BB87">
        <v>1.0122909661567112</v>
      </c>
      <c r="BC87">
        <v>0.4014257279586958</v>
      </c>
    </row>
    <row r="88" spans="1:55" x14ac:dyDescent="0.25">
      <c r="A88" s="80" t="s">
        <v>143</v>
      </c>
      <c r="B88" s="91" t="s">
        <v>151</v>
      </c>
      <c r="C88" t="s">
        <v>91</v>
      </c>
      <c r="D88" s="86" t="s">
        <v>144</v>
      </c>
      <c r="E88" s="86" t="s">
        <v>144</v>
      </c>
      <c r="F88" s="86" t="s">
        <v>144</v>
      </c>
      <c r="G88" s="86" t="s">
        <v>144</v>
      </c>
      <c r="H88" s="86" t="s">
        <v>144</v>
      </c>
      <c r="I88" s="86" t="s">
        <v>144</v>
      </c>
      <c r="J88" s="86" t="s">
        <v>144</v>
      </c>
      <c r="K88" s="86" t="s">
        <v>144</v>
      </c>
      <c r="L88" s="86" t="s">
        <v>157</v>
      </c>
      <c r="M88">
        <v>1.0186915887850467</v>
      </c>
      <c r="N88">
        <v>8.4112149532710276E-2</v>
      </c>
      <c r="O88">
        <v>0.14953271028037382</v>
      </c>
      <c r="P88">
        <f t="shared" si="8"/>
        <v>2.8037383177570097E-2</v>
      </c>
      <c r="Q88">
        <v>0.17757009345794392</v>
      </c>
      <c r="R88">
        <v>0.19626168224299065</v>
      </c>
      <c r="S88">
        <f t="shared" si="9"/>
        <v>6.5420560747663531E-2</v>
      </c>
      <c r="T88">
        <v>0.26168224299065418</v>
      </c>
      <c r="U88">
        <v>0.36915887850467288</v>
      </c>
      <c r="V88">
        <f t="shared" si="10"/>
        <v>2.3364485981308414E-2</v>
      </c>
      <c r="W88">
        <v>0.3925233644859813</v>
      </c>
      <c r="X88">
        <v>0.28971962616822428</v>
      </c>
      <c r="Y88">
        <f t="shared" si="11"/>
        <v>8.4112149532710262E-2</v>
      </c>
      <c r="Z88">
        <v>0.20560747663551401</v>
      </c>
      <c r="AA88">
        <v>9.3457943925233641E-2</v>
      </c>
      <c r="AB88">
        <v>0.41121495327102803</v>
      </c>
      <c r="AC88">
        <v>0.43925233644859812</v>
      </c>
      <c r="AD88">
        <v>0.3644859813084112</v>
      </c>
      <c r="AE88">
        <v>0.51401869158878499</v>
      </c>
      <c r="AF88">
        <v>6.5420560747663545E-2</v>
      </c>
      <c r="AG88">
        <v>0.73831775700934577</v>
      </c>
      <c r="AH88">
        <v>0.24299065420560748</v>
      </c>
      <c r="AI88">
        <v>7.9439252336448593E-2</v>
      </c>
      <c r="AJ88">
        <v>7.476635514018691E-2</v>
      </c>
      <c r="AK88">
        <v>2.8037383177570093E-2</v>
      </c>
      <c r="AL88">
        <v>0.19626168224299065</v>
      </c>
      <c r="AM88">
        <v>0.3925233644859813</v>
      </c>
      <c r="AN88">
        <v>0.44859813084112149</v>
      </c>
      <c r="AO88">
        <f t="shared" si="12"/>
        <v>6.5420560747663503E-2</v>
      </c>
      <c r="AP88">
        <v>0.51401869158878499</v>
      </c>
      <c r="AQ88">
        <v>0.14953271028037382</v>
      </c>
      <c r="AR88">
        <v>0.82242990654205606</v>
      </c>
      <c r="AS88">
        <v>4.6728971962616821E-2</v>
      </c>
      <c r="AT88">
        <v>0.10280373831775701</v>
      </c>
      <c r="AU88">
        <f t="shared" si="13"/>
        <v>5.6074766355140186E-2</v>
      </c>
      <c r="AV88">
        <v>4.6728971962616821E-2</v>
      </c>
      <c r="AW88">
        <v>0.12149532710280374</v>
      </c>
      <c r="AX88">
        <f t="shared" si="14"/>
        <v>7.4766355140186924E-2</v>
      </c>
      <c r="AY88">
        <v>4.6728971962616821E-2</v>
      </c>
      <c r="AZ88">
        <v>0.11214953271028037</v>
      </c>
      <c r="BA88">
        <f t="shared" si="15"/>
        <v>6.5420560747663559E-2</v>
      </c>
      <c r="BB88">
        <v>0.89011791851710809</v>
      </c>
      <c r="BC88">
        <v>0.36651914291880922</v>
      </c>
    </row>
    <row r="89" spans="1:55" x14ac:dyDescent="0.25">
      <c r="A89" s="80" t="s">
        <v>143</v>
      </c>
      <c r="B89" s="91" t="s">
        <v>151</v>
      </c>
      <c r="C89" t="s">
        <v>91</v>
      </c>
      <c r="D89" s="86" t="s">
        <v>144</v>
      </c>
      <c r="E89" s="86" t="s">
        <v>144</v>
      </c>
      <c r="F89" s="86" t="s">
        <v>144</v>
      </c>
      <c r="G89" s="86" t="s">
        <v>144</v>
      </c>
      <c r="H89" s="86" t="s">
        <v>144</v>
      </c>
      <c r="I89" s="86" t="s">
        <v>144</v>
      </c>
      <c r="J89" s="86" t="s">
        <v>144</v>
      </c>
      <c r="K89" s="86" t="s">
        <v>144</v>
      </c>
      <c r="L89" s="86" t="s">
        <v>157</v>
      </c>
      <c r="M89">
        <v>1.0283018867924529</v>
      </c>
      <c r="N89">
        <v>8.4905660377358486E-2</v>
      </c>
      <c r="O89">
        <v>0.18867924528301888</v>
      </c>
      <c r="P89">
        <f t="shared" si="8"/>
        <v>1.8867924528301883E-2</v>
      </c>
      <c r="Q89">
        <v>0.20754716981132076</v>
      </c>
      <c r="R89">
        <v>0.30188679245283018</v>
      </c>
      <c r="S89">
        <f t="shared" si="9"/>
        <v>5.6603773584905648E-2</v>
      </c>
      <c r="T89">
        <v>0.35849056603773582</v>
      </c>
      <c r="U89">
        <v>0.36792452830188677</v>
      </c>
      <c r="V89">
        <f t="shared" si="10"/>
        <v>9.4339622641509968E-3</v>
      </c>
      <c r="W89">
        <v>0.37735849056603776</v>
      </c>
      <c r="X89">
        <v>0.22641509433962265</v>
      </c>
      <c r="Y89">
        <f t="shared" si="11"/>
        <v>4.7169811320754734E-2</v>
      </c>
      <c r="Z89">
        <v>0.17924528301886791</v>
      </c>
      <c r="AA89">
        <v>0.12264150943396226</v>
      </c>
      <c r="AB89">
        <v>0.44339622641509435</v>
      </c>
      <c r="AC89">
        <v>0.52830188679245282</v>
      </c>
      <c r="AD89">
        <v>0.40566037735849059</v>
      </c>
      <c r="AE89">
        <v>0.65094339622641506</v>
      </c>
      <c r="AF89">
        <v>6.1320754716981132E-2</v>
      </c>
      <c r="AG89">
        <v>0.72641509433962259</v>
      </c>
      <c r="AH89">
        <v>0.26415094339622641</v>
      </c>
      <c r="AI89">
        <v>4.716981132075472E-2</v>
      </c>
      <c r="AJ89">
        <v>8.4905660377358486E-2</v>
      </c>
      <c r="AK89">
        <v>9.433962264150943E-3</v>
      </c>
      <c r="AL89">
        <v>0.19339622641509435</v>
      </c>
      <c r="AM89">
        <v>0.20754716981132076</v>
      </c>
      <c r="AN89">
        <v>0.39622641509433965</v>
      </c>
      <c r="AO89">
        <f t="shared" si="12"/>
        <v>0.1132075471698113</v>
      </c>
      <c r="AP89">
        <v>0.50943396226415094</v>
      </c>
      <c r="AQ89">
        <v>0.16037735849056603</v>
      </c>
      <c r="AR89">
        <v>0.64150943396226412</v>
      </c>
      <c r="AS89">
        <v>5.6603773584905662E-2</v>
      </c>
      <c r="AT89">
        <v>0.16037735849056603</v>
      </c>
      <c r="AU89">
        <f t="shared" si="13"/>
        <v>0.10377358490566037</v>
      </c>
      <c r="AV89">
        <v>4.716981132075472E-2</v>
      </c>
      <c r="AW89">
        <v>0.19811320754716982</v>
      </c>
      <c r="AX89">
        <f t="shared" si="14"/>
        <v>0.15094339622641512</v>
      </c>
      <c r="AY89">
        <v>4.716981132075472E-2</v>
      </c>
      <c r="AZ89">
        <v>0.16981132075471697</v>
      </c>
      <c r="BA89">
        <f t="shared" si="15"/>
        <v>0.12264150943396225</v>
      </c>
      <c r="BB89">
        <v>0.78539816339744828</v>
      </c>
      <c r="BC89">
        <v>0.4014257279586958</v>
      </c>
    </row>
    <row r="90" spans="1:55" x14ac:dyDescent="0.25">
      <c r="A90" s="80" t="s">
        <v>143</v>
      </c>
      <c r="B90" s="91" t="s">
        <v>151</v>
      </c>
      <c r="C90" t="s">
        <v>91</v>
      </c>
      <c r="D90" s="86" t="s">
        <v>144</v>
      </c>
      <c r="E90" s="86" t="s">
        <v>144</v>
      </c>
      <c r="F90" s="86" t="s">
        <v>144</v>
      </c>
      <c r="G90" s="86" t="s">
        <v>144</v>
      </c>
      <c r="H90" s="86" t="s">
        <v>144</v>
      </c>
      <c r="I90" s="86" t="s">
        <v>144</v>
      </c>
      <c r="J90" s="86" t="s">
        <v>144</v>
      </c>
      <c r="K90" s="86" t="s">
        <v>144</v>
      </c>
      <c r="L90" s="86" t="s">
        <v>157</v>
      </c>
      <c r="M90">
        <v>1.0357142857142858</v>
      </c>
      <c r="N90">
        <v>7.1428571428571425E-2</v>
      </c>
      <c r="O90">
        <v>0.1875</v>
      </c>
      <c r="P90">
        <f t="shared" si="8"/>
        <v>2.6785714285714274E-2</v>
      </c>
      <c r="Q90">
        <v>0.21428571428571427</v>
      </c>
      <c r="R90">
        <v>0.3125</v>
      </c>
      <c r="S90">
        <f t="shared" si="9"/>
        <v>6.25E-2</v>
      </c>
      <c r="T90">
        <v>0.375</v>
      </c>
      <c r="U90">
        <v>0.36607142857142855</v>
      </c>
      <c r="V90">
        <f t="shared" si="10"/>
        <v>3.5714285714285754E-2</v>
      </c>
      <c r="W90">
        <v>0.4017857142857143</v>
      </c>
      <c r="X90">
        <v>0.18303571428571427</v>
      </c>
      <c r="Y90">
        <f t="shared" si="11"/>
        <v>3.125E-2</v>
      </c>
      <c r="Z90">
        <v>0.15178571428571427</v>
      </c>
      <c r="AA90">
        <v>7.1428571428571425E-2</v>
      </c>
      <c r="AB90">
        <v>0.41964285714285715</v>
      </c>
      <c r="AC90">
        <v>0.5714285714285714</v>
      </c>
      <c r="AD90">
        <v>0.39285714285714285</v>
      </c>
      <c r="AE90">
        <v>0.6428571428571429</v>
      </c>
      <c r="AF90">
        <v>6.25E-2</v>
      </c>
      <c r="AG90">
        <v>0.6428571428571429</v>
      </c>
      <c r="AH90">
        <v>0.23214285714285715</v>
      </c>
      <c r="AI90">
        <v>3.5714285714285712E-2</v>
      </c>
      <c r="AJ90">
        <v>8.9285714285714288E-2</v>
      </c>
      <c r="AK90">
        <v>3.5714285714285712E-2</v>
      </c>
      <c r="AL90">
        <v>0.22321428571428573</v>
      </c>
      <c r="AM90">
        <v>0.2767857142857143</v>
      </c>
      <c r="AN90">
        <v>0.30357142857142855</v>
      </c>
      <c r="AO90">
        <f t="shared" si="12"/>
        <v>9.8214285714285754E-2</v>
      </c>
      <c r="AP90">
        <v>0.4017857142857143</v>
      </c>
      <c r="AQ90">
        <v>0.16964285714285715</v>
      </c>
      <c r="AR90">
        <v>0.6428571428571429</v>
      </c>
      <c r="AS90">
        <v>4.4642857142857144E-2</v>
      </c>
      <c r="AT90">
        <v>0.10714285714285714</v>
      </c>
      <c r="AU90">
        <f t="shared" si="13"/>
        <v>6.2499999999999993E-2</v>
      </c>
      <c r="AV90">
        <v>4.4642857142857144E-2</v>
      </c>
      <c r="AW90">
        <v>0.125</v>
      </c>
      <c r="AX90">
        <f t="shared" si="14"/>
        <v>8.0357142857142849E-2</v>
      </c>
      <c r="AY90">
        <v>4.4642857142857144E-2</v>
      </c>
      <c r="AZ90">
        <v>9.8214285714285712E-2</v>
      </c>
      <c r="BA90">
        <f t="shared" si="15"/>
        <v>5.3571428571428568E-2</v>
      </c>
      <c r="BB90">
        <v>0.90757121103705141</v>
      </c>
      <c r="BC90">
        <v>0.52359877559829882</v>
      </c>
    </row>
    <row r="91" spans="1:55" x14ac:dyDescent="0.25">
      <c r="A91" s="80" t="s">
        <v>143</v>
      </c>
      <c r="B91" s="91" t="s">
        <v>151</v>
      </c>
      <c r="C91" t="s">
        <v>91</v>
      </c>
      <c r="D91" s="86" t="s">
        <v>144</v>
      </c>
      <c r="E91" s="86" t="s">
        <v>144</v>
      </c>
      <c r="F91" s="86" t="s">
        <v>144</v>
      </c>
      <c r="G91" s="86" t="s">
        <v>144</v>
      </c>
      <c r="H91" s="86" t="s">
        <v>144</v>
      </c>
      <c r="I91" s="86" t="s">
        <v>144</v>
      </c>
      <c r="J91" s="86" t="s">
        <v>144</v>
      </c>
      <c r="K91" s="86" t="s">
        <v>144</v>
      </c>
      <c r="L91" s="86" t="s">
        <v>157</v>
      </c>
      <c r="M91">
        <v>1.027027027027027</v>
      </c>
      <c r="N91">
        <v>8.1081081081081086E-2</v>
      </c>
      <c r="O91">
        <v>0.16216216216216217</v>
      </c>
      <c r="P91">
        <f t="shared" si="8"/>
        <v>2.7027027027027029E-2</v>
      </c>
      <c r="Q91">
        <v>0.1891891891891892</v>
      </c>
      <c r="R91">
        <v>0.29729729729729731</v>
      </c>
      <c r="S91">
        <f t="shared" si="9"/>
        <v>4.0540540540540515E-2</v>
      </c>
      <c r="T91">
        <v>0.33783783783783783</v>
      </c>
      <c r="U91">
        <v>0.3783783783783784</v>
      </c>
      <c r="V91">
        <f t="shared" si="10"/>
        <v>0</v>
      </c>
      <c r="W91">
        <v>0.3783783783783784</v>
      </c>
      <c r="X91">
        <v>0.20270270270270271</v>
      </c>
      <c r="Y91">
        <f t="shared" si="11"/>
        <v>6.7567567567567571E-2</v>
      </c>
      <c r="Z91">
        <v>0.13513513513513514</v>
      </c>
      <c r="AA91">
        <v>9.45945945945946E-2</v>
      </c>
      <c r="AB91">
        <v>0.41891891891891891</v>
      </c>
      <c r="AC91">
        <v>0.48648648648648651</v>
      </c>
      <c r="AD91">
        <v>0.3783783783783784</v>
      </c>
      <c r="AE91">
        <v>0.64864864864864868</v>
      </c>
      <c r="AF91">
        <v>4.0540540540540543E-2</v>
      </c>
      <c r="AG91">
        <v>0.7567567567567568</v>
      </c>
      <c r="AH91">
        <v>0.22972972972972974</v>
      </c>
      <c r="AI91">
        <v>6.7567567567567571E-2</v>
      </c>
      <c r="AJ91">
        <v>8.1081081081081086E-2</v>
      </c>
      <c r="AK91">
        <v>4.0540540540540543E-2</v>
      </c>
      <c r="AL91">
        <v>0.1891891891891892</v>
      </c>
      <c r="AM91">
        <v>0.3108108108108108</v>
      </c>
      <c r="AN91">
        <v>0.39189189189189189</v>
      </c>
      <c r="AO91">
        <f t="shared" si="12"/>
        <v>8.1081081081081086E-2</v>
      </c>
      <c r="AP91">
        <v>0.47297297297297297</v>
      </c>
      <c r="AQ91">
        <v>0.1891891891891892</v>
      </c>
      <c r="AR91">
        <v>0.77027027027027029</v>
      </c>
      <c r="AS91">
        <v>5.4054054054054057E-2</v>
      </c>
      <c r="AT91">
        <v>0.13513513513513514</v>
      </c>
      <c r="AU91">
        <f t="shared" si="13"/>
        <v>8.1081081081081086E-2</v>
      </c>
      <c r="AV91">
        <v>5.4054054054054057E-2</v>
      </c>
      <c r="AW91">
        <v>0.17567567567567569</v>
      </c>
      <c r="AX91">
        <f t="shared" si="14"/>
        <v>0.12162162162162163</v>
      </c>
      <c r="AY91">
        <v>4.0540540540540543E-2</v>
      </c>
      <c r="AZ91">
        <v>0.14864864864864866</v>
      </c>
      <c r="BA91">
        <f t="shared" si="15"/>
        <v>0.10810810810810811</v>
      </c>
      <c r="BB91">
        <v>1.0297442586766545</v>
      </c>
      <c r="BC91">
        <v>0.33161255787892263</v>
      </c>
    </row>
    <row r="92" spans="1:55" x14ac:dyDescent="0.25">
      <c r="A92" s="80" t="s">
        <v>143</v>
      </c>
      <c r="B92" s="91" t="s">
        <v>151</v>
      </c>
      <c r="C92" t="s">
        <v>91</v>
      </c>
      <c r="D92" s="86" t="s">
        <v>144</v>
      </c>
      <c r="E92" s="86" t="s">
        <v>144</v>
      </c>
      <c r="F92" s="86" t="s">
        <v>144</v>
      </c>
      <c r="G92" s="86" t="s">
        <v>144</v>
      </c>
      <c r="H92" s="86" t="s">
        <v>144</v>
      </c>
      <c r="I92" s="86" t="s">
        <v>144</v>
      </c>
      <c r="J92" s="86" t="s">
        <v>144</v>
      </c>
      <c r="K92" s="86" t="s">
        <v>144</v>
      </c>
      <c r="L92" s="86" t="s">
        <v>157</v>
      </c>
      <c r="M92">
        <v>1.0109890109890109</v>
      </c>
      <c r="N92">
        <v>9.8901098901098897E-2</v>
      </c>
      <c r="O92">
        <v>0.16483516483516483</v>
      </c>
      <c r="P92">
        <f t="shared" si="8"/>
        <v>3.2967032967032961E-2</v>
      </c>
      <c r="Q92">
        <v>0.19780219780219779</v>
      </c>
      <c r="R92">
        <v>0.2087912087912088</v>
      </c>
      <c r="S92">
        <f t="shared" si="9"/>
        <v>7.69230769230769E-2</v>
      </c>
      <c r="T92">
        <v>0.2857142857142857</v>
      </c>
      <c r="U92">
        <v>0.34065934065934067</v>
      </c>
      <c r="V92">
        <f t="shared" si="10"/>
        <v>2.1978021978021955E-2</v>
      </c>
      <c r="W92">
        <v>0.36263736263736263</v>
      </c>
      <c r="X92">
        <v>0.2967032967032967</v>
      </c>
      <c r="Y92">
        <f t="shared" si="11"/>
        <v>5.4945054945054944E-2</v>
      </c>
      <c r="Z92">
        <v>0.24175824175824176</v>
      </c>
      <c r="AA92">
        <v>0.13186813186813187</v>
      </c>
      <c r="AB92">
        <v>0.4175824175824176</v>
      </c>
      <c r="AC92">
        <v>0.31868131868131866</v>
      </c>
      <c r="AD92">
        <v>0.37362637362637363</v>
      </c>
      <c r="AE92">
        <v>0.40659340659340659</v>
      </c>
      <c r="AF92">
        <v>7.6923076923076927E-2</v>
      </c>
      <c r="AG92">
        <v>0.73626373626373631</v>
      </c>
      <c r="AH92">
        <v>0.25274725274725274</v>
      </c>
      <c r="AI92">
        <v>5.4945054945054944E-2</v>
      </c>
      <c r="AJ92">
        <v>8.7912087912087919E-2</v>
      </c>
      <c r="AK92">
        <v>4.3956043956043959E-2</v>
      </c>
      <c r="AL92">
        <v>0.2087912087912088</v>
      </c>
      <c r="AM92">
        <v>0.39560439560439559</v>
      </c>
      <c r="AN92">
        <v>0.43956043956043955</v>
      </c>
      <c r="AO92">
        <f t="shared" si="12"/>
        <v>6.5934065934065922E-2</v>
      </c>
      <c r="AP92">
        <v>0.50549450549450547</v>
      </c>
      <c r="AQ92">
        <v>0.23076923076923078</v>
      </c>
      <c r="AR92">
        <v>0.79120879120879117</v>
      </c>
      <c r="AS92">
        <v>6.5934065934065936E-2</v>
      </c>
      <c r="AT92">
        <v>0.15384615384615385</v>
      </c>
      <c r="AU92">
        <f t="shared" si="13"/>
        <v>8.7912087912087919E-2</v>
      </c>
      <c r="AV92">
        <v>5.4945054945054944E-2</v>
      </c>
      <c r="AW92">
        <v>0.17582417582417584</v>
      </c>
      <c r="AX92">
        <f t="shared" si="14"/>
        <v>0.12087912087912089</v>
      </c>
      <c r="AY92">
        <v>4.3956043956043959E-2</v>
      </c>
      <c r="AZ92">
        <v>0.16483516483516483</v>
      </c>
      <c r="BA92">
        <f t="shared" si="15"/>
        <v>0.12087912087912087</v>
      </c>
      <c r="BB92">
        <v>0.97738438111682457</v>
      </c>
      <c r="BC92">
        <v>0.31415926535897931</v>
      </c>
    </row>
    <row r="93" spans="1:55" x14ac:dyDescent="0.25">
      <c r="A93" s="80" t="s">
        <v>143</v>
      </c>
      <c r="B93" s="91" t="s">
        <v>151</v>
      </c>
      <c r="C93" t="s">
        <v>91</v>
      </c>
      <c r="D93" s="86" t="s">
        <v>144</v>
      </c>
      <c r="E93" s="86" t="s">
        <v>144</v>
      </c>
      <c r="F93" s="86" t="s">
        <v>144</v>
      </c>
      <c r="G93" s="86" t="s">
        <v>144</v>
      </c>
      <c r="H93" s="86" t="s">
        <v>144</v>
      </c>
      <c r="I93" s="86" t="s">
        <v>144</v>
      </c>
      <c r="J93" s="86" t="s">
        <v>144</v>
      </c>
      <c r="K93" s="86" t="s">
        <v>144</v>
      </c>
      <c r="L93" s="86" t="s">
        <v>157</v>
      </c>
      <c r="M93">
        <v>1.0357142857142858</v>
      </c>
      <c r="N93">
        <v>8.3333333333333329E-2</v>
      </c>
      <c r="O93">
        <v>0.15476190476190477</v>
      </c>
      <c r="P93">
        <f t="shared" si="8"/>
        <v>3.5714285714285698E-2</v>
      </c>
      <c r="Q93">
        <v>0.19047619047619047</v>
      </c>
      <c r="R93">
        <v>0.25</v>
      </c>
      <c r="S93">
        <f t="shared" si="9"/>
        <v>7.1428571428571452E-2</v>
      </c>
      <c r="T93">
        <v>0.32142857142857145</v>
      </c>
      <c r="U93">
        <v>0.35714285714285715</v>
      </c>
      <c r="V93">
        <f t="shared" si="10"/>
        <v>1.1904761904761918E-2</v>
      </c>
      <c r="W93">
        <v>0.36904761904761907</v>
      </c>
      <c r="X93">
        <v>0.17857142857142858</v>
      </c>
      <c r="Y93">
        <f t="shared" si="11"/>
        <v>3.5714285714285726E-2</v>
      </c>
      <c r="Z93">
        <v>0.14285714285714285</v>
      </c>
      <c r="AA93">
        <v>7.7380952380952384E-2</v>
      </c>
      <c r="AB93">
        <v>0.40476190476190477</v>
      </c>
      <c r="AC93">
        <v>0.52380952380952384</v>
      </c>
      <c r="AD93">
        <v>0.36904761904761907</v>
      </c>
      <c r="AE93">
        <v>0.58333333333333337</v>
      </c>
      <c r="AF93">
        <v>7.1428571428571425E-2</v>
      </c>
      <c r="AG93">
        <v>0.70238095238095233</v>
      </c>
      <c r="AH93">
        <v>0.34523809523809523</v>
      </c>
      <c r="AI93">
        <v>5.3571428571428568E-2</v>
      </c>
      <c r="AJ93">
        <v>8.3333333333333329E-2</v>
      </c>
      <c r="AK93">
        <v>4.7619047619047616E-2</v>
      </c>
      <c r="AL93">
        <v>0.17857142857142858</v>
      </c>
      <c r="AM93">
        <v>0.38095238095238093</v>
      </c>
      <c r="AN93">
        <v>0.39285714285714285</v>
      </c>
      <c r="AO93">
        <f t="shared" si="12"/>
        <v>8.3333333333333315E-2</v>
      </c>
      <c r="AP93">
        <v>0.47619047619047616</v>
      </c>
      <c r="AQ93">
        <v>0.15476190476190477</v>
      </c>
      <c r="AR93">
        <v>0.73809523809523814</v>
      </c>
      <c r="AS93">
        <v>5.9523809523809521E-2</v>
      </c>
      <c r="AT93">
        <v>0.13095238095238096</v>
      </c>
      <c r="AU93">
        <f t="shared" si="13"/>
        <v>7.1428571428571438E-2</v>
      </c>
      <c r="AV93">
        <v>4.7619047619047616E-2</v>
      </c>
      <c r="AW93">
        <v>0.17857142857142858</v>
      </c>
      <c r="AX93">
        <f t="shared" si="14"/>
        <v>0.13095238095238096</v>
      </c>
      <c r="AY93">
        <v>4.7619047619047616E-2</v>
      </c>
      <c r="AZ93">
        <v>0.14285714285714285</v>
      </c>
      <c r="BA93">
        <f t="shared" si="15"/>
        <v>9.5238095238095233E-2</v>
      </c>
      <c r="BB93">
        <v>0.99483767363676789</v>
      </c>
      <c r="BC93">
        <v>0.33161255787892263</v>
      </c>
    </row>
    <row r="94" spans="1:55" x14ac:dyDescent="0.25">
      <c r="A94" s="80" t="s">
        <v>143</v>
      </c>
      <c r="B94" s="91" t="s">
        <v>151</v>
      </c>
      <c r="C94" t="s">
        <v>91</v>
      </c>
      <c r="D94" s="86" t="s">
        <v>144</v>
      </c>
      <c r="E94" s="86" t="s">
        <v>144</v>
      </c>
      <c r="F94" s="86" t="s">
        <v>144</v>
      </c>
      <c r="G94" s="86" t="s">
        <v>144</v>
      </c>
      <c r="H94" s="86" t="s">
        <v>144</v>
      </c>
      <c r="I94" s="86" t="s">
        <v>144</v>
      </c>
      <c r="J94" s="86" t="s">
        <v>144</v>
      </c>
      <c r="K94" s="86" t="s">
        <v>144</v>
      </c>
      <c r="L94" s="86" t="s">
        <v>157</v>
      </c>
      <c r="M94">
        <v>1.037037037037037</v>
      </c>
      <c r="N94">
        <v>9.2592592592592587E-2</v>
      </c>
      <c r="O94">
        <v>0.19444444444444445</v>
      </c>
      <c r="P94">
        <f t="shared" si="8"/>
        <v>1.8518518518518517E-2</v>
      </c>
      <c r="Q94">
        <v>0.21296296296296297</v>
      </c>
      <c r="R94">
        <v>0.29629629629629628</v>
      </c>
      <c r="S94">
        <f t="shared" si="9"/>
        <v>3.7037037037037035E-2</v>
      </c>
      <c r="T94">
        <v>0.33333333333333331</v>
      </c>
      <c r="U94">
        <v>0.37962962962962965</v>
      </c>
      <c r="V94">
        <f t="shared" si="10"/>
        <v>1.851851851851849E-2</v>
      </c>
      <c r="W94">
        <v>0.39814814814814814</v>
      </c>
      <c r="X94">
        <v>0.21296296296296297</v>
      </c>
      <c r="Y94">
        <f t="shared" si="11"/>
        <v>5.5555555555555552E-2</v>
      </c>
      <c r="Z94">
        <v>0.15740740740740741</v>
      </c>
      <c r="AA94">
        <v>0.10185185185185185</v>
      </c>
      <c r="AB94">
        <v>0.42592592592592593</v>
      </c>
      <c r="AC94">
        <v>0.53703703703703709</v>
      </c>
      <c r="AD94">
        <v>0.40740740740740738</v>
      </c>
      <c r="AE94">
        <v>0.60185185185185186</v>
      </c>
      <c r="AF94">
        <v>3.7037037037037035E-2</v>
      </c>
      <c r="AG94">
        <v>0.64814814814814814</v>
      </c>
      <c r="AH94">
        <v>0.23148148148148148</v>
      </c>
      <c r="AI94">
        <v>5.5555555555555552E-2</v>
      </c>
      <c r="AJ94">
        <v>8.3333333333333329E-2</v>
      </c>
      <c r="AK94">
        <v>3.7037037037037035E-2</v>
      </c>
      <c r="AL94">
        <v>0.22222222222222221</v>
      </c>
      <c r="AM94">
        <v>0.31481481481481483</v>
      </c>
      <c r="AN94">
        <v>0.39814814814814814</v>
      </c>
      <c r="AO94">
        <f t="shared" si="12"/>
        <v>7.870370370370372E-2</v>
      </c>
      <c r="AP94">
        <v>0.47685185185185186</v>
      </c>
      <c r="AQ94">
        <v>0.19444444444444445</v>
      </c>
      <c r="AR94">
        <v>0.70370370370370372</v>
      </c>
      <c r="AS94">
        <v>6.4814814814814811E-2</v>
      </c>
      <c r="AT94">
        <v>0.1388888888888889</v>
      </c>
      <c r="AU94">
        <f t="shared" si="13"/>
        <v>7.4074074074074084E-2</v>
      </c>
      <c r="AV94">
        <v>5.5555555555555552E-2</v>
      </c>
      <c r="AW94">
        <v>0.14814814814814814</v>
      </c>
      <c r="AX94">
        <f t="shared" si="14"/>
        <v>9.2592592592592587E-2</v>
      </c>
      <c r="AY94">
        <v>5.5555555555555552E-2</v>
      </c>
      <c r="AZ94">
        <v>0.12037037037037036</v>
      </c>
      <c r="BA94">
        <f t="shared" si="15"/>
        <v>6.4814814814814811E-2</v>
      </c>
      <c r="BB94">
        <v>0.85521133347722145</v>
      </c>
      <c r="BC94">
        <v>0.41887902047863912</v>
      </c>
    </row>
    <row r="95" spans="1:55" ht="15.75" thickBot="1" x14ac:dyDescent="0.3">
      <c r="A95" s="80" t="s">
        <v>143</v>
      </c>
      <c r="B95" s="91" t="s">
        <v>151</v>
      </c>
      <c r="C95" t="s">
        <v>91</v>
      </c>
      <c r="D95" s="86" t="s">
        <v>144</v>
      </c>
      <c r="E95" s="86" t="s">
        <v>144</v>
      </c>
      <c r="F95" s="86" t="s">
        <v>144</v>
      </c>
      <c r="G95" s="86" t="s">
        <v>144</v>
      </c>
      <c r="H95" s="86" t="s">
        <v>144</v>
      </c>
      <c r="I95" s="86" t="s">
        <v>144</v>
      </c>
      <c r="J95" s="86" t="s">
        <v>144</v>
      </c>
      <c r="K95" s="86" t="s">
        <v>144</v>
      </c>
      <c r="L95" s="86" t="s">
        <v>157</v>
      </c>
      <c r="M95">
        <v>1</v>
      </c>
      <c r="N95">
        <v>9.8214285714285712E-2</v>
      </c>
      <c r="O95">
        <v>0.19642857142857142</v>
      </c>
      <c r="P95">
        <f t="shared" si="8"/>
        <v>2.6785714285714302E-2</v>
      </c>
      <c r="Q95">
        <v>0.22321428571428573</v>
      </c>
      <c r="R95">
        <v>0.2767857142857143</v>
      </c>
      <c r="S95">
        <f t="shared" si="9"/>
        <v>7.1428571428571397E-2</v>
      </c>
      <c r="T95">
        <v>0.3482142857142857</v>
      </c>
      <c r="U95">
        <v>0.375</v>
      </c>
      <c r="V95">
        <f t="shared" si="10"/>
        <v>1.7857142857142849E-2</v>
      </c>
      <c r="W95">
        <v>0.39285714285714285</v>
      </c>
      <c r="X95">
        <v>0.20535714285714285</v>
      </c>
      <c r="Y95">
        <f t="shared" si="11"/>
        <v>4.4642857142857123E-2</v>
      </c>
      <c r="Z95">
        <v>0.16071428571428573</v>
      </c>
      <c r="AA95">
        <v>0.125</v>
      </c>
      <c r="AB95">
        <v>0.4107142857142857</v>
      </c>
      <c r="AC95">
        <v>0.5535714285714286</v>
      </c>
      <c r="AD95">
        <v>0.38392857142857145</v>
      </c>
      <c r="AE95">
        <v>0.625</v>
      </c>
      <c r="AF95">
        <v>7.1428571428571425E-2</v>
      </c>
      <c r="AG95">
        <v>0.7053571428571429</v>
      </c>
      <c r="AH95">
        <v>0.26785714285714285</v>
      </c>
      <c r="AI95">
        <v>4.4642857142857144E-2</v>
      </c>
      <c r="AJ95">
        <v>8.0357142857142863E-2</v>
      </c>
      <c r="AK95">
        <v>4.4642857142857144E-2</v>
      </c>
      <c r="AL95">
        <v>0.25</v>
      </c>
      <c r="AM95">
        <v>0.375</v>
      </c>
      <c r="AN95">
        <v>0.39285714285714285</v>
      </c>
      <c r="AO95">
        <f t="shared" si="12"/>
        <v>8.9285714285714302E-2</v>
      </c>
      <c r="AP95">
        <v>0.48214285714285715</v>
      </c>
      <c r="AQ95">
        <v>0.29464285714285715</v>
      </c>
      <c r="AR95">
        <v>0.7321428571428571</v>
      </c>
      <c r="AS95">
        <v>7.1428571428571425E-2</v>
      </c>
      <c r="AT95">
        <v>0.15178571428571427</v>
      </c>
      <c r="AU95">
        <f t="shared" si="13"/>
        <v>8.0357142857142849E-2</v>
      </c>
      <c r="AV95">
        <v>5.3571428571428568E-2</v>
      </c>
      <c r="AW95">
        <v>0.16071428571428573</v>
      </c>
      <c r="AX95">
        <f t="shared" si="14"/>
        <v>0.10714285714285715</v>
      </c>
      <c r="AY95">
        <v>4.4642857142857144E-2</v>
      </c>
      <c r="AZ95">
        <v>0.13392857142857142</v>
      </c>
      <c r="BA95">
        <f t="shared" si="15"/>
        <v>8.9285714285714274E-2</v>
      </c>
      <c r="BB95">
        <v>0.99483767363676789</v>
      </c>
      <c r="BC95">
        <v>0.36651914291880922</v>
      </c>
    </row>
    <row r="96" spans="1:55" ht="16.5" thickBot="1" x14ac:dyDescent="0.3">
      <c r="A96" s="80" t="s">
        <v>101</v>
      </c>
      <c r="B96" s="91" t="s">
        <v>152</v>
      </c>
      <c r="C96" t="s">
        <v>125</v>
      </c>
      <c r="D96" s="83" t="s">
        <v>147</v>
      </c>
      <c r="E96" s="84" t="s">
        <v>144</v>
      </c>
      <c r="F96" s="84" t="s">
        <v>145</v>
      </c>
      <c r="G96" s="84" t="s">
        <v>145</v>
      </c>
      <c r="H96" s="84" t="s">
        <v>145</v>
      </c>
      <c r="I96" s="84" t="s">
        <v>145</v>
      </c>
      <c r="J96" s="85" t="s">
        <v>145</v>
      </c>
      <c r="K96" s="86" t="s">
        <v>145</v>
      </c>
      <c r="L96" s="86" t="s">
        <v>157</v>
      </c>
      <c r="M96">
        <v>1</v>
      </c>
      <c r="N96">
        <v>8.5106382978723402E-2</v>
      </c>
      <c r="O96">
        <v>0.14893617021276595</v>
      </c>
      <c r="P96">
        <f t="shared" si="8"/>
        <v>1.0638297872340441E-2</v>
      </c>
      <c r="Q96">
        <v>0.15957446808510639</v>
      </c>
      <c r="R96">
        <v>0.20212765957446807</v>
      </c>
      <c r="S96">
        <f t="shared" si="9"/>
        <v>4.2553191489361708E-2</v>
      </c>
      <c r="T96">
        <v>0.24468085106382978</v>
      </c>
      <c r="U96">
        <v>0.40425531914893614</v>
      </c>
      <c r="V96">
        <f t="shared" si="10"/>
        <v>3.1914893617021323E-2</v>
      </c>
      <c r="W96">
        <v>0.43617021276595747</v>
      </c>
      <c r="X96">
        <v>0.40425531914893614</v>
      </c>
      <c r="Y96">
        <f t="shared" si="11"/>
        <v>0.11702127659574463</v>
      </c>
      <c r="Z96">
        <v>0.28723404255319152</v>
      </c>
      <c r="AA96">
        <v>0.13829787234042554</v>
      </c>
      <c r="AB96">
        <v>0.46808510638297873</v>
      </c>
      <c r="AC96">
        <v>0.25531914893617019</v>
      </c>
      <c r="AD96">
        <v>0.42553191489361702</v>
      </c>
      <c r="AE96">
        <v>0.42553191489361702</v>
      </c>
      <c r="AF96">
        <v>6.3829787234042548E-2</v>
      </c>
      <c r="AG96">
        <v>0.65957446808510634</v>
      </c>
      <c r="AH96">
        <v>0.30851063829787234</v>
      </c>
      <c r="AI96">
        <v>7.4468085106382975E-2</v>
      </c>
      <c r="AJ96">
        <v>9.5744680851063829E-2</v>
      </c>
      <c r="AK96">
        <v>2.6595744680851064E-2</v>
      </c>
      <c r="AL96">
        <v>0.20212765957446807</v>
      </c>
      <c r="AM96">
        <v>0.11702127659574468</v>
      </c>
      <c r="AN96">
        <v>0.22340425531914893</v>
      </c>
      <c r="AO96">
        <f t="shared" si="12"/>
        <v>8.5106382978723416E-2</v>
      </c>
      <c r="AP96">
        <v>0.30851063829787234</v>
      </c>
      <c r="AQ96">
        <v>0.1276595744680851</v>
      </c>
      <c r="AR96">
        <v>0.5957446808510638</v>
      </c>
      <c r="AS96">
        <v>6.3829787234042548E-2</v>
      </c>
      <c r="AT96">
        <v>0.13829787234042554</v>
      </c>
      <c r="AU96">
        <f t="shared" si="13"/>
        <v>7.4468085106382989E-2</v>
      </c>
      <c r="AV96">
        <v>4.2553191489361701E-2</v>
      </c>
      <c r="AW96">
        <v>0.15957446808510639</v>
      </c>
      <c r="AX96">
        <f t="shared" si="14"/>
        <v>0.11702127659574468</v>
      </c>
      <c r="AY96">
        <v>5.3191489361702128E-2</v>
      </c>
      <c r="AZ96">
        <v>0.1276595744680851</v>
      </c>
      <c r="BA96">
        <f t="shared" si="15"/>
        <v>7.4468085106382975E-2</v>
      </c>
      <c r="BB96">
        <v>1.0122909661567112</v>
      </c>
      <c r="BC96">
        <v>0.29670597283903605</v>
      </c>
    </row>
    <row r="97" spans="1:55" ht="16.5" thickBot="1" x14ac:dyDescent="0.3">
      <c r="A97" s="80" t="s">
        <v>101</v>
      </c>
      <c r="B97" s="91" t="s">
        <v>152</v>
      </c>
      <c r="C97" t="s">
        <v>125</v>
      </c>
      <c r="D97" s="83" t="s">
        <v>147</v>
      </c>
      <c r="E97" s="84" t="s">
        <v>144</v>
      </c>
      <c r="F97" s="84" t="s">
        <v>145</v>
      </c>
      <c r="G97" s="84" t="s">
        <v>145</v>
      </c>
      <c r="H97" s="84" t="s">
        <v>145</v>
      </c>
      <c r="I97" s="84" t="s">
        <v>145</v>
      </c>
      <c r="J97" s="85" t="s">
        <v>145</v>
      </c>
      <c r="K97" s="86" t="s">
        <v>145</v>
      </c>
      <c r="L97" s="86" t="s">
        <v>157</v>
      </c>
      <c r="M97">
        <v>1</v>
      </c>
      <c r="N97">
        <v>0.10989010989010989</v>
      </c>
      <c r="O97">
        <v>0.14285714285714285</v>
      </c>
      <c r="P97">
        <f t="shared" si="8"/>
        <v>2.1978021978021983E-2</v>
      </c>
      <c r="Q97">
        <v>0.16483516483516483</v>
      </c>
      <c r="R97">
        <v>0.17582417582417584</v>
      </c>
      <c r="S97">
        <f t="shared" si="9"/>
        <v>4.3956043956043939E-2</v>
      </c>
      <c r="T97">
        <v>0.21978021978021978</v>
      </c>
      <c r="U97">
        <v>0.34065934065934067</v>
      </c>
      <c r="V97">
        <f t="shared" si="10"/>
        <v>4.3956043956043966E-2</v>
      </c>
      <c r="W97">
        <v>0.38461538461538464</v>
      </c>
      <c r="X97">
        <v>0.31868131868131866</v>
      </c>
      <c r="Y97">
        <f t="shared" si="11"/>
        <v>7.69230769230769E-2</v>
      </c>
      <c r="Z97">
        <v>0.24175824175824176</v>
      </c>
      <c r="AA97">
        <v>0.13186813186813187</v>
      </c>
      <c r="AB97">
        <v>0.42857142857142855</v>
      </c>
      <c r="AC97">
        <v>0.37362637362637363</v>
      </c>
      <c r="AD97">
        <v>0.38461538461538464</v>
      </c>
      <c r="AE97">
        <v>0.42857142857142855</v>
      </c>
      <c r="AF97">
        <v>5.4945054945054944E-2</v>
      </c>
      <c r="AG97">
        <v>0.56043956043956045</v>
      </c>
      <c r="AH97">
        <v>0.23076923076923078</v>
      </c>
      <c r="AI97">
        <v>8.7912087912087919E-2</v>
      </c>
      <c r="AJ97">
        <v>8.2417582417582416E-2</v>
      </c>
      <c r="AK97">
        <v>2.7472527472527472E-2</v>
      </c>
      <c r="AL97">
        <v>0.17582417582417584</v>
      </c>
      <c r="AM97">
        <v>0.26373626373626374</v>
      </c>
      <c r="AN97">
        <v>0.26373626373626374</v>
      </c>
      <c r="AO97">
        <f t="shared" si="12"/>
        <v>8.7912087912087933E-2</v>
      </c>
      <c r="AP97">
        <v>0.35164835164835168</v>
      </c>
      <c r="AQ97">
        <v>0.15384615384615385</v>
      </c>
      <c r="AR97">
        <v>0.68131868131868134</v>
      </c>
      <c r="AS97">
        <v>5.4945054945054944E-2</v>
      </c>
      <c r="AT97">
        <v>0.12087912087912088</v>
      </c>
      <c r="AU97">
        <f t="shared" si="13"/>
        <v>6.5934065934065936E-2</v>
      </c>
      <c r="AV97">
        <v>6.043956043956044E-2</v>
      </c>
      <c r="AW97">
        <v>0.14285714285714285</v>
      </c>
      <c r="AX97">
        <f t="shared" si="14"/>
        <v>8.2417582417582402E-2</v>
      </c>
      <c r="AY97">
        <v>5.4945054945054944E-2</v>
      </c>
      <c r="AZ97">
        <v>8.7912087912087919E-2</v>
      </c>
      <c r="BA97">
        <f t="shared" si="15"/>
        <v>3.2967032967032975E-2</v>
      </c>
      <c r="BB97">
        <v>1.1693705990000001</v>
      </c>
      <c r="BC97">
        <v>0.36651914299999999</v>
      </c>
    </row>
    <row r="98" spans="1:55" ht="16.5" thickBot="1" x14ac:dyDescent="0.3">
      <c r="A98" s="80" t="s">
        <v>101</v>
      </c>
      <c r="B98" s="91" t="s">
        <v>152</v>
      </c>
      <c r="C98" t="s">
        <v>125</v>
      </c>
      <c r="D98" s="83" t="s">
        <v>147</v>
      </c>
      <c r="E98" s="84" t="s">
        <v>144</v>
      </c>
      <c r="F98" s="84" t="s">
        <v>145</v>
      </c>
      <c r="G98" s="84" t="s">
        <v>145</v>
      </c>
      <c r="H98" s="84" t="s">
        <v>145</v>
      </c>
      <c r="I98" s="84" t="s">
        <v>145</v>
      </c>
      <c r="J98" s="85" t="s">
        <v>145</v>
      </c>
      <c r="K98" s="86" t="s">
        <v>145</v>
      </c>
      <c r="L98" s="86" t="s">
        <v>157</v>
      </c>
      <c r="M98">
        <v>1.0111111111111111</v>
      </c>
      <c r="N98">
        <v>0.12222222222222222</v>
      </c>
      <c r="O98">
        <v>0.1</v>
      </c>
      <c r="P98">
        <f t="shared" si="8"/>
        <v>7.7777777777777779E-2</v>
      </c>
      <c r="Q98">
        <v>0.17777777777777778</v>
      </c>
      <c r="R98">
        <v>0.2</v>
      </c>
      <c r="S98">
        <f t="shared" si="9"/>
        <v>3.3333333333333326E-2</v>
      </c>
      <c r="T98">
        <v>0.23333333333333334</v>
      </c>
      <c r="U98">
        <v>0.36666666666666664</v>
      </c>
      <c r="V98">
        <f t="shared" si="10"/>
        <v>3.8888888888888917E-2</v>
      </c>
      <c r="W98">
        <v>0.40555555555555556</v>
      </c>
      <c r="X98">
        <v>0.4</v>
      </c>
      <c r="Y98">
        <f t="shared" si="11"/>
        <v>5.555555555555558E-2</v>
      </c>
      <c r="Z98">
        <v>0.34444444444444444</v>
      </c>
      <c r="AA98">
        <v>0.13333333333333333</v>
      </c>
      <c r="AB98">
        <v>0.45555555555555555</v>
      </c>
      <c r="AC98">
        <v>0.33333333333333331</v>
      </c>
      <c r="AD98">
        <v>0.42222222222222222</v>
      </c>
      <c r="AE98">
        <v>0.37777777777777777</v>
      </c>
      <c r="AF98">
        <v>4.4444444444444446E-2</v>
      </c>
      <c r="AG98">
        <v>0.6</v>
      </c>
      <c r="AH98">
        <v>0.24444444444444444</v>
      </c>
      <c r="AI98">
        <v>5.5555555555555552E-2</v>
      </c>
      <c r="AJ98">
        <v>0.1</v>
      </c>
      <c r="AK98">
        <v>1.6666666666666666E-2</v>
      </c>
      <c r="AL98">
        <v>0.22222222222222221</v>
      </c>
      <c r="AM98">
        <v>0.32222222222222224</v>
      </c>
      <c r="AN98">
        <v>0.27777777777777779</v>
      </c>
      <c r="AO98">
        <f t="shared" si="12"/>
        <v>9.4444444444444442E-2</v>
      </c>
      <c r="AP98">
        <v>0.37222222222222223</v>
      </c>
      <c r="AQ98">
        <v>0.2</v>
      </c>
      <c r="AR98">
        <v>0.73333333333333328</v>
      </c>
      <c r="AS98">
        <v>6.6666666666666666E-2</v>
      </c>
      <c r="AT98">
        <v>8.8888888888888892E-2</v>
      </c>
      <c r="AU98">
        <f t="shared" si="13"/>
        <v>2.2222222222222227E-2</v>
      </c>
      <c r="AV98">
        <v>5.5555555555555552E-2</v>
      </c>
      <c r="AW98">
        <v>0.1</v>
      </c>
      <c r="AX98">
        <f t="shared" si="14"/>
        <v>4.4444444444444453E-2</v>
      </c>
      <c r="AY98">
        <v>5.5555555555555552E-2</v>
      </c>
      <c r="AZ98">
        <v>9.4444444444444442E-2</v>
      </c>
      <c r="BA98">
        <f t="shared" si="15"/>
        <v>3.888888888888889E-2</v>
      </c>
      <c r="BB98">
        <v>1.117010721</v>
      </c>
      <c r="BC98">
        <v>0.27925267999999998</v>
      </c>
    </row>
    <row r="99" spans="1:55" ht="16.5" thickBot="1" x14ac:dyDescent="0.3">
      <c r="A99" s="80" t="s">
        <v>101</v>
      </c>
      <c r="B99" s="91" t="s">
        <v>152</v>
      </c>
      <c r="C99" t="s">
        <v>125</v>
      </c>
      <c r="D99" s="83" t="s">
        <v>147</v>
      </c>
      <c r="E99" s="84" t="s">
        <v>144</v>
      </c>
      <c r="F99" s="84" t="s">
        <v>145</v>
      </c>
      <c r="G99" s="84" t="s">
        <v>145</v>
      </c>
      <c r="H99" s="84" t="s">
        <v>145</v>
      </c>
      <c r="I99" s="84" t="s">
        <v>145</v>
      </c>
      <c r="J99" s="85" t="s">
        <v>145</v>
      </c>
      <c r="K99" s="86" t="s">
        <v>145</v>
      </c>
      <c r="L99" s="86" t="s">
        <v>157</v>
      </c>
      <c r="M99">
        <v>1.0060975609756098</v>
      </c>
      <c r="N99">
        <v>0.10975609756097561</v>
      </c>
      <c r="O99">
        <v>0.18292682926829268</v>
      </c>
      <c r="P99">
        <f t="shared" si="8"/>
        <v>2.4390243902439018E-2</v>
      </c>
      <c r="Q99">
        <v>0.2073170731707317</v>
      </c>
      <c r="R99">
        <v>0.2073170731707317</v>
      </c>
      <c r="S99">
        <f t="shared" si="9"/>
        <v>6.0975609756097587E-2</v>
      </c>
      <c r="T99">
        <v>0.26829268292682928</v>
      </c>
      <c r="U99">
        <v>0.3902439024390244</v>
      </c>
      <c r="V99">
        <f t="shared" si="10"/>
        <v>6.097560975609756E-2</v>
      </c>
      <c r="W99">
        <v>0.45121951219512196</v>
      </c>
      <c r="X99">
        <v>0.40243902439024393</v>
      </c>
      <c r="Y99">
        <f t="shared" si="11"/>
        <v>6.097560975609756E-2</v>
      </c>
      <c r="Z99">
        <v>0.34146341463414637</v>
      </c>
      <c r="AA99">
        <v>0.13414634146341464</v>
      </c>
      <c r="AB99">
        <v>0.47560975609756095</v>
      </c>
      <c r="AC99">
        <v>0.34146341463414637</v>
      </c>
      <c r="AD99">
        <v>0.42682926829268292</v>
      </c>
      <c r="AE99">
        <v>0.45121951219512196</v>
      </c>
      <c r="AF99">
        <v>7.3170731707317069E-2</v>
      </c>
      <c r="AG99">
        <v>0.57317073170731703</v>
      </c>
      <c r="AH99">
        <v>0.2073170731707317</v>
      </c>
      <c r="AI99">
        <v>9.7560975609756101E-2</v>
      </c>
      <c r="AJ99">
        <v>8.5365853658536592E-2</v>
      </c>
      <c r="AK99">
        <v>4.878048780487805E-2</v>
      </c>
      <c r="AL99">
        <v>0.21341463414634146</v>
      </c>
      <c r="AM99">
        <v>0.26829268292682928</v>
      </c>
      <c r="AN99">
        <v>0.24390243902439024</v>
      </c>
      <c r="AO99">
        <f t="shared" si="12"/>
        <v>6.097560975609756E-2</v>
      </c>
      <c r="AP99">
        <v>0.3048780487804878</v>
      </c>
      <c r="AQ99">
        <v>0.17073170731707318</v>
      </c>
      <c r="AR99">
        <v>0.70731707317073167</v>
      </c>
      <c r="AS99">
        <v>0.10975609756097561</v>
      </c>
      <c r="AT99">
        <v>0.1524390243902439</v>
      </c>
      <c r="AU99">
        <f t="shared" si="13"/>
        <v>4.2682926829268289E-2</v>
      </c>
      <c r="AV99">
        <v>9.7560975609756101E-2</v>
      </c>
      <c r="AW99">
        <v>0.15853658536585366</v>
      </c>
      <c r="AX99">
        <f t="shared" si="14"/>
        <v>6.097560975609756E-2</v>
      </c>
      <c r="AY99">
        <v>0.12195121951219512</v>
      </c>
      <c r="AZ99">
        <v>0.12195121951219512</v>
      </c>
      <c r="BA99">
        <f t="shared" si="15"/>
        <v>0</v>
      </c>
      <c r="BB99">
        <v>0.92502450355699462</v>
      </c>
      <c r="BC99">
        <v>0.31415926535897931</v>
      </c>
    </row>
    <row r="100" spans="1:55" ht="16.5" thickBot="1" x14ac:dyDescent="0.3">
      <c r="A100" s="80" t="s">
        <v>101</v>
      </c>
      <c r="B100" s="91" t="s">
        <v>152</v>
      </c>
      <c r="C100" t="s">
        <v>125</v>
      </c>
      <c r="D100" s="83" t="s">
        <v>147</v>
      </c>
      <c r="E100" s="84" t="s">
        <v>144</v>
      </c>
      <c r="F100" s="84" t="s">
        <v>145</v>
      </c>
      <c r="G100" s="84" t="s">
        <v>145</v>
      </c>
      <c r="H100" s="84" t="s">
        <v>145</v>
      </c>
      <c r="I100" s="84" t="s">
        <v>145</v>
      </c>
      <c r="J100" s="85" t="s">
        <v>145</v>
      </c>
      <c r="K100" s="86" t="s">
        <v>145</v>
      </c>
      <c r="L100" s="86" t="s">
        <v>157</v>
      </c>
      <c r="M100">
        <v>0.98809523809523814</v>
      </c>
      <c r="N100">
        <v>0.10714285714285714</v>
      </c>
      <c r="O100">
        <v>0.16666666666666666</v>
      </c>
      <c r="P100">
        <f t="shared" si="8"/>
        <v>1.1904761904761918E-2</v>
      </c>
      <c r="Q100">
        <v>0.17857142857142858</v>
      </c>
      <c r="R100">
        <v>0.19047619047619047</v>
      </c>
      <c r="S100">
        <f t="shared" si="9"/>
        <v>4.7619047619047616E-2</v>
      </c>
      <c r="T100">
        <v>0.23809523809523808</v>
      </c>
      <c r="U100">
        <v>0.35714285714285715</v>
      </c>
      <c r="V100">
        <f t="shared" si="10"/>
        <v>-1.1904761904761918E-2</v>
      </c>
      <c r="W100">
        <v>0.34523809523809523</v>
      </c>
      <c r="X100">
        <v>0.42857142857142855</v>
      </c>
      <c r="Y100">
        <f t="shared" si="11"/>
        <v>0.11904761904761901</v>
      </c>
      <c r="Z100">
        <v>0.30952380952380953</v>
      </c>
      <c r="AA100">
        <v>0.14880952380952381</v>
      </c>
      <c r="AB100">
        <v>0.45238095238095238</v>
      </c>
      <c r="AC100">
        <v>0.27380952380952384</v>
      </c>
      <c r="AD100">
        <v>0.41666666666666669</v>
      </c>
      <c r="AE100">
        <v>0.42857142857142855</v>
      </c>
      <c r="AF100">
        <v>4.7619047619047616E-2</v>
      </c>
      <c r="AG100">
        <v>0.74404761904761907</v>
      </c>
      <c r="AH100">
        <v>0.21428571428571427</v>
      </c>
      <c r="AI100">
        <v>0.11904761904761904</v>
      </c>
      <c r="AJ100">
        <v>7.1428571428571425E-2</v>
      </c>
      <c r="AK100">
        <v>7.1428571428571425E-2</v>
      </c>
      <c r="AL100">
        <v>0.15476190476190477</v>
      </c>
      <c r="AM100">
        <v>0.2857142857142857</v>
      </c>
      <c r="AN100">
        <v>0.25</v>
      </c>
      <c r="AO100">
        <f t="shared" si="12"/>
        <v>3.5714285714285698E-2</v>
      </c>
      <c r="AP100">
        <v>0.2857142857142857</v>
      </c>
      <c r="AQ100">
        <v>0.19047619047619047</v>
      </c>
      <c r="AR100">
        <v>0.73809523809523814</v>
      </c>
      <c r="AS100">
        <v>7.1428571428571425E-2</v>
      </c>
      <c r="AT100">
        <v>0.15476190476190477</v>
      </c>
      <c r="AU100">
        <f t="shared" si="13"/>
        <v>8.3333333333333343E-2</v>
      </c>
      <c r="AV100">
        <v>6.5476190476190479E-2</v>
      </c>
      <c r="AW100">
        <v>0.17857142857142858</v>
      </c>
      <c r="AX100">
        <f t="shared" si="14"/>
        <v>0.1130952380952381</v>
      </c>
      <c r="AY100">
        <v>5.3571428571428568E-2</v>
      </c>
      <c r="AZ100">
        <v>0.11904761904761904</v>
      </c>
      <c r="BA100">
        <f t="shared" si="15"/>
        <v>6.5476190476190466E-2</v>
      </c>
      <c r="BB100">
        <v>1.186823891</v>
      </c>
      <c r="BC100">
        <v>0.59341194600000002</v>
      </c>
    </row>
    <row r="101" spans="1:55" ht="16.5" thickBot="1" x14ac:dyDescent="0.3">
      <c r="A101" s="80" t="s">
        <v>101</v>
      </c>
      <c r="B101" s="91" t="s">
        <v>152</v>
      </c>
      <c r="C101" t="s">
        <v>125</v>
      </c>
      <c r="D101" s="83" t="s">
        <v>147</v>
      </c>
      <c r="E101" s="84" t="s">
        <v>144</v>
      </c>
      <c r="F101" s="84" t="s">
        <v>145</v>
      </c>
      <c r="G101" s="84" t="s">
        <v>145</v>
      </c>
      <c r="H101" s="84" t="s">
        <v>145</v>
      </c>
      <c r="I101" s="84" t="s">
        <v>145</v>
      </c>
      <c r="J101" s="85" t="s">
        <v>145</v>
      </c>
      <c r="K101" s="86" t="s">
        <v>145</v>
      </c>
      <c r="L101" s="86" t="s">
        <v>157</v>
      </c>
      <c r="M101">
        <v>1.0217391304347827</v>
      </c>
      <c r="N101">
        <v>0.10326086956521739</v>
      </c>
      <c r="O101">
        <v>0.16304347826086957</v>
      </c>
      <c r="P101">
        <f t="shared" si="8"/>
        <v>5.4347826086956486E-3</v>
      </c>
      <c r="Q101">
        <v>0.16847826086956522</v>
      </c>
      <c r="R101">
        <v>0.20652173913043478</v>
      </c>
      <c r="S101">
        <f t="shared" si="9"/>
        <v>3.8043478260869568E-2</v>
      </c>
      <c r="T101">
        <v>0.24456521739130435</v>
      </c>
      <c r="U101">
        <v>0.40217391304347827</v>
      </c>
      <c r="V101">
        <f t="shared" si="10"/>
        <v>0</v>
      </c>
      <c r="W101">
        <v>0.40217391304347827</v>
      </c>
      <c r="X101">
        <v>0.36956521739130432</v>
      </c>
      <c r="Y101">
        <f t="shared" si="11"/>
        <v>0.10869565217391303</v>
      </c>
      <c r="Z101">
        <v>0.2608695652173913</v>
      </c>
      <c r="AA101">
        <v>0.11956521739130435</v>
      </c>
      <c r="AB101">
        <v>0.44565217391304346</v>
      </c>
      <c r="AC101">
        <v>0.33695652173913043</v>
      </c>
      <c r="AD101">
        <v>0.41304347826086957</v>
      </c>
      <c r="AE101">
        <v>0.44565217391304346</v>
      </c>
      <c r="AF101">
        <v>3.8043478260869568E-2</v>
      </c>
      <c r="AG101">
        <v>0.65217391304347827</v>
      </c>
      <c r="AH101">
        <v>0.25</v>
      </c>
      <c r="AI101">
        <v>9.7826086956521743E-2</v>
      </c>
      <c r="AJ101">
        <v>7.6086956521739135E-2</v>
      </c>
      <c r="AK101">
        <v>2.1739130434782608E-2</v>
      </c>
      <c r="AL101">
        <v>0.19565217391304349</v>
      </c>
      <c r="AM101">
        <v>0.28804347826086957</v>
      </c>
      <c r="AN101">
        <v>0.29347826086956524</v>
      </c>
      <c r="AO101">
        <f t="shared" si="12"/>
        <v>7.608695652173908E-2</v>
      </c>
      <c r="AP101">
        <v>0.36956521739130432</v>
      </c>
      <c r="AQ101">
        <v>0.20652173913043478</v>
      </c>
      <c r="AR101">
        <v>0.5</v>
      </c>
      <c r="AS101">
        <v>6.5217391304347824E-2</v>
      </c>
      <c r="AT101">
        <v>0.10326086956521739</v>
      </c>
      <c r="AU101">
        <f t="shared" si="13"/>
        <v>3.8043478260869568E-2</v>
      </c>
      <c r="AV101">
        <v>5.9782608695652176E-2</v>
      </c>
      <c r="AW101">
        <v>0.11956521739130435</v>
      </c>
      <c r="AX101">
        <f t="shared" si="14"/>
        <v>5.9782608695652176E-2</v>
      </c>
      <c r="AY101">
        <v>5.434782608695652E-2</v>
      </c>
      <c r="AZ101">
        <v>0.10869565217391304</v>
      </c>
      <c r="BA101">
        <f t="shared" si="15"/>
        <v>5.434782608695652E-2</v>
      </c>
      <c r="BB101">
        <v>0.83775804099999995</v>
      </c>
      <c r="BC101">
        <v>0.40142572799999998</v>
      </c>
    </row>
    <row r="102" spans="1:55" ht="16.5" thickBot="1" x14ac:dyDescent="0.3">
      <c r="A102" s="80" t="s">
        <v>101</v>
      </c>
      <c r="B102" s="91" t="s">
        <v>152</v>
      </c>
      <c r="C102" t="s">
        <v>125</v>
      </c>
      <c r="D102" s="83" t="s">
        <v>147</v>
      </c>
      <c r="E102" s="84" t="s">
        <v>144</v>
      </c>
      <c r="F102" s="84" t="s">
        <v>145</v>
      </c>
      <c r="G102" s="84" t="s">
        <v>145</v>
      </c>
      <c r="H102" s="84" t="s">
        <v>145</v>
      </c>
      <c r="I102" s="84" t="s">
        <v>145</v>
      </c>
      <c r="J102" s="85" t="s">
        <v>145</v>
      </c>
      <c r="K102" s="86" t="s">
        <v>145</v>
      </c>
      <c r="L102" s="86" t="s">
        <v>157</v>
      </c>
      <c r="M102">
        <v>0.97560975609756095</v>
      </c>
      <c r="N102">
        <v>9.7560975609756101E-2</v>
      </c>
      <c r="O102">
        <v>0.15853658536585366</v>
      </c>
      <c r="P102">
        <f t="shared" si="8"/>
        <v>2.4390243902439018E-2</v>
      </c>
      <c r="Q102">
        <v>0.18292682926829268</v>
      </c>
      <c r="R102">
        <v>0.2073170731707317</v>
      </c>
      <c r="S102">
        <f t="shared" si="9"/>
        <v>4.2682926829268303E-2</v>
      </c>
      <c r="T102">
        <v>0.25</v>
      </c>
      <c r="U102">
        <v>0.35365853658536583</v>
      </c>
      <c r="V102">
        <f t="shared" si="10"/>
        <v>4.2682926829268331E-2</v>
      </c>
      <c r="W102">
        <v>0.39634146341463417</v>
      </c>
      <c r="X102">
        <v>0.47560975609756095</v>
      </c>
      <c r="Y102">
        <f t="shared" si="11"/>
        <v>0.20731707317073167</v>
      </c>
      <c r="Z102">
        <v>0.26829268292682928</v>
      </c>
      <c r="AA102">
        <v>0.2073170731707317</v>
      </c>
      <c r="AB102">
        <v>0.45121951219512196</v>
      </c>
      <c r="AC102">
        <v>0.23170731707317074</v>
      </c>
      <c r="AD102">
        <v>0.40243902439024393</v>
      </c>
      <c r="AE102">
        <v>0.42682926829268292</v>
      </c>
      <c r="AF102">
        <v>4.878048780487805E-2</v>
      </c>
      <c r="AG102">
        <v>0.62195121951219512</v>
      </c>
      <c r="AH102">
        <v>0.1951219512195122</v>
      </c>
      <c r="AI102">
        <v>9.7560975609756101E-2</v>
      </c>
      <c r="AJ102">
        <v>8.5365853658536592E-2</v>
      </c>
      <c r="AK102">
        <v>3.048780487804878E-2</v>
      </c>
      <c r="AL102">
        <v>0.21951219512195122</v>
      </c>
      <c r="AM102">
        <v>0.24390243902439024</v>
      </c>
      <c r="AN102">
        <v>0.26219512195121952</v>
      </c>
      <c r="AO102">
        <f t="shared" si="12"/>
        <v>7.9268292682926844E-2</v>
      </c>
      <c r="AP102">
        <v>0.34146341463414637</v>
      </c>
      <c r="AQ102">
        <v>0.18292682926829268</v>
      </c>
      <c r="AR102">
        <v>0.78048780487804881</v>
      </c>
      <c r="AS102">
        <v>8.5365853658536592E-2</v>
      </c>
      <c r="AT102">
        <v>0.12195121951219512</v>
      </c>
      <c r="AU102">
        <f t="shared" si="13"/>
        <v>3.6585365853658527E-2</v>
      </c>
      <c r="AV102">
        <v>7.926829268292683E-2</v>
      </c>
      <c r="AW102">
        <v>0.11585365853658537</v>
      </c>
      <c r="AX102">
        <f t="shared" si="14"/>
        <v>3.6585365853658541E-2</v>
      </c>
      <c r="AY102">
        <v>7.3170731707317069E-2</v>
      </c>
      <c r="AZ102">
        <v>6.7073170731707321E-2</v>
      </c>
      <c r="BA102">
        <f t="shared" si="15"/>
        <v>-6.0975609756097476E-3</v>
      </c>
      <c r="BB102">
        <v>1.1344640137963142</v>
      </c>
      <c r="BC102">
        <v>0.24434609500000001</v>
      </c>
    </row>
    <row r="103" spans="1:55" ht="16.5" thickBot="1" x14ac:dyDescent="0.3">
      <c r="A103" s="80" t="s">
        <v>101</v>
      </c>
      <c r="B103" s="91" t="s">
        <v>152</v>
      </c>
      <c r="C103" t="s">
        <v>125</v>
      </c>
      <c r="D103" s="83" t="s">
        <v>147</v>
      </c>
      <c r="E103" s="84" t="s">
        <v>144</v>
      </c>
      <c r="F103" s="84" t="s">
        <v>145</v>
      </c>
      <c r="G103" s="84" t="s">
        <v>145</v>
      </c>
      <c r="H103" s="84" t="s">
        <v>145</v>
      </c>
      <c r="I103" s="84" t="s">
        <v>145</v>
      </c>
      <c r="J103" s="85" t="s">
        <v>145</v>
      </c>
      <c r="K103" s="86" t="s">
        <v>145</v>
      </c>
      <c r="L103" s="86" t="s">
        <v>157</v>
      </c>
      <c r="M103">
        <v>0.9642857142857143</v>
      </c>
      <c r="N103">
        <v>0.13095238095238096</v>
      </c>
      <c r="O103">
        <v>0.19047619047619047</v>
      </c>
      <c r="P103">
        <f t="shared" si="8"/>
        <v>1.1904761904761918E-2</v>
      </c>
      <c r="Q103">
        <v>0.20238095238095238</v>
      </c>
      <c r="R103">
        <v>0.21428571428571427</v>
      </c>
      <c r="S103">
        <f t="shared" si="9"/>
        <v>2.3809523809523808E-2</v>
      </c>
      <c r="T103">
        <v>0.23809523809523808</v>
      </c>
      <c r="U103">
        <v>0.38095238095238093</v>
      </c>
      <c r="V103">
        <f t="shared" si="10"/>
        <v>2.3809523809523836E-2</v>
      </c>
      <c r="W103">
        <v>0.40476190476190477</v>
      </c>
      <c r="X103">
        <v>0.36904761904761907</v>
      </c>
      <c r="Y103">
        <f t="shared" si="11"/>
        <v>0.13095238095238099</v>
      </c>
      <c r="Z103">
        <v>0.23809523809523808</v>
      </c>
      <c r="AA103">
        <v>0.15476190476190477</v>
      </c>
      <c r="AB103">
        <v>0.4642857142857143</v>
      </c>
      <c r="AC103">
        <v>0.38095238095238093</v>
      </c>
      <c r="AD103">
        <v>0.41666666666666669</v>
      </c>
      <c r="AE103">
        <v>0.44047619047619047</v>
      </c>
      <c r="AF103">
        <v>4.7619047619047616E-2</v>
      </c>
      <c r="AG103">
        <v>0.59523809523809523</v>
      </c>
      <c r="AH103">
        <v>0.18452380952380953</v>
      </c>
      <c r="AI103">
        <v>0.14285714285714285</v>
      </c>
      <c r="AJ103">
        <v>8.3333333333333329E-2</v>
      </c>
      <c r="AK103">
        <v>1.7857142857142856E-2</v>
      </c>
      <c r="AL103">
        <v>0.13095238095238096</v>
      </c>
      <c r="AM103">
        <v>0.14285714285714285</v>
      </c>
      <c r="AN103">
        <v>0.29761904761904762</v>
      </c>
      <c r="AO103">
        <f t="shared" si="12"/>
        <v>8.3333333333333315E-2</v>
      </c>
      <c r="AP103">
        <v>0.38095238095238093</v>
      </c>
      <c r="AQ103">
        <v>0.21428571428571427</v>
      </c>
      <c r="AR103">
        <v>0.6428571428571429</v>
      </c>
      <c r="AS103">
        <v>7.1428571428571425E-2</v>
      </c>
      <c r="AT103">
        <v>9.5238095238095233E-2</v>
      </c>
      <c r="AU103">
        <f t="shared" si="13"/>
        <v>2.3809523809523808E-2</v>
      </c>
      <c r="AV103">
        <v>7.1428571428571425E-2</v>
      </c>
      <c r="AW103">
        <v>0.10714285714285714</v>
      </c>
      <c r="AX103">
        <f t="shared" si="14"/>
        <v>3.5714285714285712E-2</v>
      </c>
      <c r="AY103">
        <v>7.1428571428571425E-2</v>
      </c>
      <c r="AZ103">
        <v>9.5238095238095233E-2</v>
      </c>
      <c r="BA103">
        <f t="shared" si="15"/>
        <v>2.3809523809523808E-2</v>
      </c>
      <c r="BB103">
        <v>1.117010721</v>
      </c>
      <c r="BC103">
        <v>0.12217304800000001</v>
      </c>
    </row>
    <row r="104" spans="1:55" ht="16.5" thickBot="1" x14ac:dyDescent="0.3">
      <c r="A104" s="80" t="s">
        <v>101</v>
      </c>
      <c r="B104" s="91" t="s">
        <v>152</v>
      </c>
      <c r="C104" t="s">
        <v>125</v>
      </c>
      <c r="D104" s="83" t="s">
        <v>147</v>
      </c>
      <c r="E104" s="84" t="s">
        <v>144</v>
      </c>
      <c r="F104" s="84" t="s">
        <v>145</v>
      </c>
      <c r="G104" s="84" t="s">
        <v>145</v>
      </c>
      <c r="H104" s="84" t="s">
        <v>145</v>
      </c>
      <c r="I104" s="84" t="s">
        <v>145</v>
      </c>
      <c r="J104" s="85" t="s">
        <v>145</v>
      </c>
      <c r="K104" s="86" t="s">
        <v>145</v>
      </c>
      <c r="L104" s="86" t="s">
        <v>157</v>
      </c>
      <c r="M104">
        <v>1.0059523809523809</v>
      </c>
      <c r="N104">
        <v>0.13095238095238096</v>
      </c>
      <c r="O104">
        <v>0.17857142857142858</v>
      </c>
      <c r="P104">
        <f t="shared" si="8"/>
        <v>1.190476190476189E-2</v>
      </c>
      <c r="Q104">
        <v>0.19047619047619047</v>
      </c>
      <c r="R104">
        <v>0.21428571428571427</v>
      </c>
      <c r="S104">
        <f t="shared" si="9"/>
        <v>4.7619047619047644E-2</v>
      </c>
      <c r="T104">
        <v>0.26190476190476192</v>
      </c>
      <c r="U104">
        <v>0.34523809523809523</v>
      </c>
      <c r="V104">
        <f t="shared" si="10"/>
        <v>3.5714285714285698E-2</v>
      </c>
      <c r="W104">
        <v>0.38095238095238093</v>
      </c>
      <c r="X104">
        <v>0.36904761904761907</v>
      </c>
      <c r="Y104">
        <f t="shared" si="11"/>
        <v>0.10714285714285715</v>
      </c>
      <c r="Z104">
        <v>0.26190476190476192</v>
      </c>
      <c r="AA104">
        <v>0.13095238095238096</v>
      </c>
      <c r="AB104">
        <v>0.44047619047619047</v>
      </c>
      <c r="AC104">
        <v>0.33333333333333331</v>
      </c>
      <c r="AD104">
        <v>0.39285714285714285</v>
      </c>
      <c r="AE104">
        <v>0.39285714285714285</v>
      </c>
      <c r="AF104">
        <v>5.3571428571428568E-2</v>
      </c>
      <c r="AG104">
        <v>0.66666666666666663</v>
      </c>
      <c r="AH104">
        <v>0.13095238095238096</v>
      </c>
      <c r="AI104">
        <v>0.10714285714285714</v>
      </c>
      <c r="AJ104">
        <v>8.3333333333333329E-2</v>
      </c>
      <c r="AK104">
        <v>2.3809523809523808E-2</v>
      </c>
      <c r="AL104">
        <v>0.19047619047619047</v>
      </c>
      <c r="AM104">
        <v>0.23809523809523808</v>
      </c>
      <c r="AN104">
        <v>0.2857142857142857</v>
      </c>
      <c r="AO104">
        <f t="shared" si="12"/>
        <v>5.9523809523809534E-2</v>
      </c>
      <c r="AP104">
        <v>0.34523809523809523</v>
      </c>
      <c r="AQ104">
        <v>0.16666666666666666</v>
      </c>
      <c r="AR104">
        <v>0.6428571428571429</v>
      </c>
      <c r="AS104">
        <v>7.1428571428571425E-2</v>
      </c>
      <c r="AT104">
        <v>0.10119047619047619</v>
      </c>
      <c r="AU104">
        <f t="shared" si="13"/>
        <v>2.9761904761904767E-2</v>
      </c>
      <c r="AV104">
        <v>5.9523809523809521E-2</v>
      </c>
      <c r="AW104">
        <v>9.5238095238095233E-2</v>
      </c>
      <c r="AX104">
        <f t="shared" si="14"/>
        <v>3.5714285714285712E-2</v>
      </c>
      <c r="AY104">
        <v>7.1428571428571425E-2</v>
      </c>
      <c r="AZ104">
        <v>6.5476190476190479E-2</v>
      </c>
      <c r="BA104">
        <f t="shared" si="15"/>
        <v>-5.9523809523809451E-3</v>
      </c>
      <c r="BB104">
        <v>1.1170107212763709</v>
      </c>
      <c r="BC104">
        <v>0.26179938800000002</v>
      </c>
    </row>
    <row r="105" spans="1:55" ht="16.5" thickBot="1" x14ac:dyDescent="0.3">
      <c r="A105" s="80" t="s">
        <v>101</v>
      </c>
      <c r="B105" s="91" t="s">
        <v>152</v>
      </c>
      <c r="C105" t="s">
        <v>125</v>
      </c>
      <c r="D105" s="83" t="s">
        <v>147</v>
      </c>
      <c r="E105" s="84" t="s">
        <v>144</v>
      </c>
      <c r="F105" s="84" t="s">
        <v>145</v>
      </c>
      <c r="G105" s="84" t="s">
        <v>145</v>
      </c>
      <c r="H105" s="84" t="s">
        <v>145</v>
      </c>
      <c r="I105" s="84" t="s">
        <v>145</v>
      </c>
      <c r="J105" s="85" t="s">
        <v>145</v>
      </c>
      <c r="K105" s="86" t="s">
        <v>145</v>
      </c>
      <c r="L105" s="86" t="s">
        <v>157</v>
      </c>
      <c r="M105">
        <v>0.94186046511627908</v>
      </c>
      <c r="N105">
        <v>9.3023255813953487E-2</v>
      </c>
      <c r="O105">
        <v>0.16279069767441862</v>
      </c>
      <c r="P105">
        <f t="shared" si="8"/>
        <v>1.7441860465116255E-2</v>
      </c>
      <c r="Q105">
        <v>0.18023255813953487</v>
      </c>
      <c r="R105">
        <v>0.22674418604651161</v>
      </c>
      <c r="S105">
        <f t="shared" si="9"/>
        <v>4.069767441860464E-2</v>
      </c>
      <c r="T105">
        <v>0.26744186046511625</v>
      </c>
      <c r="U105">
        <v>0.38372093023255816</v>
      </c>
      <c r="V105">
        <f t="shared" si="10"/>
        <v>4.0697674418604612E-2</v>
      </c>
      <c r="W105">
        <v>0.42441860465116277</v>
      </c>
      <c r="X105">
        <v>0.34883720930232559</v>
      </c>
      <c r="Y105">
        <f t="shared" si="11"/>
        <v>8.1395348837209336E-2</v>
      </c>
      <c r="Z105">
        <v>0.26744186046511625</v>
      </c>
      <c r="AA105">
        <v>0.16279069767441862</v>
      </c>
      <c r="AB105">
        <v>0.44186046511627908</v>
      </c>
      <c r="AC105">
        <v>0.32558139534883723</v>
      </c>
      <c r="AD105">
        <v>0.41860465116279072</v>
      </c>
      <c r="AE105">
        <v>0.43604651162790697</v>
      </c>
      <c r="AF105">
        <v>5.8139534883720929E-2</v>
      </c>
      <c r="AG105">
        <v>0.58139534883720934</v>
      </c>
      <c r="AH105">
        <v>0.26744186046511625</v>
      </c>
      <c r="AI105">
        <v>9.3023255813953487E-2</v>
      </c>
      <c r="AJ105">
        <v>5.8139534883720929E-2</v>
      </c>
      <c r="AK105">
        <v>4.6511627906976744E-2</v>
      </c>
      <c r="AL105">
        <v>0.19767441860465115</v>
      </c>
      <c r="AM105">
        <v>0.29069767441860467</v>
      </c>
      <c r="AN105">
        <v>0.19767441860465115</v>
      </c>
      <c r="AO105">
        <f t="shared" si="12"/>
        <v>5.2325581395348847E-2</v>
      </c>
      <c r="AP105">
        <v>0.25</v>
      </c>
      <c r="AQ105">
        <v>0.16279069767441862</v>
      </c>
      <c r="AR105">
        <v>0.65116279069767447</v>
      </c>
      <c r="AS105">
        <v>6.9767441860465115E-2</v>
      </c>
      <c r="AT105">
        <v>0.13953488372093023</v>
      </c>
      <c r="AU105">
        <f t="shared" si="13"/>
        <v>6.9767441860465115E-2</v>
      </c>
      <c r="AV105">
        <v>5.8139534883720929E-2</v>
      </c>
      <c r="AW105">
        <v>0.14534883720930233</v>
      </c>
      <c r="AX105">
        <f t="shared" si="14"/>
        <v>8.7209302325581411E-2</v>
      </c>
      <c r="AY105">
        <v>6.9767441860465115E-2</v>
      </c>
      <c r="AZ105">
        <v>0.12790697674418605</v>
      </c>
      <c r="BA105">
        <f t="shared" si="15"/>
        <v>5.8139534883720936E-2</v>
      </c>
      <c r="BB105">
        <v>1.1519173060000001</v>
      </c>
      <c r="BC105">
        <v>0.29670597300000001</v>
      </c>
    </row>
    <row r="106" spans="1:55" ht="16.5" thickBot="1" x14ac:dyDescent="0.3">
      <c r="A106" s="80" t="s">
        <v>101</v>
      </c>
      <c r="B106" s="91" t="s">
        <v>152</v>
      </c>
      <c r="C106" t="s">
        <v>125</v>
      </c>
      <c r="D106" s="83" t="s">
        <v>147</v>
      </c>
      <c r="E106" s="84" t="s">
        <v>144</v>
      </c>
      <c r="F106" s="84" t="s">
        <v>145</v>
      </c>
      <c r="G106" s="84" t="s">
        <v>145</v>
      </c>
      <c r="H106" s="84" t="s">
        <v>145</v>
      </c>
      <c r="I106" s="84" t="s">
        <v>145</v>
      </c>
      <c r="J106" s="85" t="s">
        <v>145</v>
      </c>
      <c r="K106" s="86" t="s">
        <v>145</v>
      </c>
      <c r="L106" s="86" t="s">
        <v>157</v>
      </c>
      <c r="M106">
        <v>0.97619047619047616</v>
      </c>
      <c r="N106">
        <v>0.10714285714285714</v>
      </c>
      <c r="O106">
        <v>0.13690476190476192</v>
      </c>
      <c r="P106">
        <f t="shared" si="8"/>
        <v>2.3809523809523808E-2</v>
      </c>
      <c r="Q106">
        <v>0.16071428571428573</v>
      </c>
      <c r="R106">
        <v>0.1130952380952381</v>
      </c>
      <c r="S106">
        <f t="shared" si="9"/>
        <v>8.9285714285714288E-2</v>
      </c>
      <c r="T106">
        <v>0.20238095238095238</v>
      </c>
      <c r="U106">
        <v>0.26190476190476192</v>
      </c>
      <c r="V106">
        <f t="shared" si="10"/>
        <v>8.3333333333333315E-2</v>
      </c>
      <c r="W106">
        <v>0.34523809523809523</v>
      </c>
      <c r="X106">
        <v>0.39285714285714285</v>
      </c>
      <c r="Y106">
        <f t="shared" si="11"/>
        <v>0.14285714285714285</v>
      </c>
      <c r="Z106">
        <v>0.25</v>
      </c>
      <c r="AA106">
        <v>0.16666666666666666</v>
      </c>
      <c r="AB106">
        <v>0.42857142857142855</v>
      </c>
      <c r="AC106">
        <v>0.35714285714285715</v>
      </c>
      <c r="AD106">
        <v>0.41666666666666669</v>
      </c>
      <c r="AE106">
        <v>0.40476190476190477</v>
      </c>
      <c r="AF106">
        <v>2.976190476190476E-2</v>
      </c>
      <c r="AG106">
        <v>0.6428571428571429</v>
      </c>
      <c r="AH106">
        <v>0.19047619047619047</v>
      </c>
      <c r="AI106">
        <v>0.1130952380952381</v>
      </c>
      <c r="AJ106">
        <v>5.9523809523809521E-2</v>
      </c>
      <c r="AK106">
        <v>4.1666666666666664E-2</v>
      </c>
      <c r="AL106">
        <v>0.22619047619047619</v>
      </c>
      <c r="AM106">
        <v>0.26785714285714285</v>
      </c>
      <c r="AN106">
        <v>0.23809523809523808</v>
      </c>
      <c r="AO106">
        <f t="shared" si="12"/>
        <v>4.7619047619047616E-2</v>
      </c>
      <c r="AP106">
        <v>0.2857142857142857</v>
      </c>
      <c r="AQ106">
        <v>0.16666666666666666</v>
      </c>
      <c r="AR106">
        <v>0.7142857142857143</v>
      </c>
      <c r="AS106">
        <v>5.9523809523809521E-2</v>
      </c>
      <c r="AT106">
        <v>0.11904761904761904</v>
      </c>
      <c r="AU106">
        <f t="shared" si="13"/>
        <v>5.9523809523809521E-2</v>
      </c>
      <c r="AV106">
        <v>6.5476190476190479E-2</v>
      </c>
      <c r="AW106">
        <v>0.13095238095238096</v>
      </c>
      <c r="AX106">
        <f t="shared" si="14"/>
        <v>6.5476190476190479E-2</v>
      </c>
      <c r="AY106">
        <v>5.9523809523809521E-2</v>
      </c>
      <c r="AZ106">
        <v>0.15476190476190477</v>
      </c>
      <c r="BA106">
        <f t="shared" si="15"/>
        <v>9.5238095238095247E-2</v>
      </c>
      <c r="BB106">
        <v>1.2042771838760873</v>
      </c>
      <c r="BC106">
        <v>0.15707963267948966</v>
      </c>
    </row>
    <row r="107" spans="1:55" ht="16.5" thickBot="1" x14ac:dyDescent="0.3">
      <c r="A107" s="80" t="s">
        <v>101</v>
      </c>
      <c r="B107" s="91" t="s">
        <v>152</v>
      </c>
      <c r="C107" t="s">
        <v>125</v>
      </c>
      <c r="D107" s="83" t="s">
        <v>147</v>
      </c>
      <c r="E107" s="84" t="s">
        <v>144</v>
      </c>
      <c r="F107" s="84" t="s">
        <v>145</v>
      </c>
      <c r="G107" s="84" t="s">
        <v>145</v>
      </c>
      <c r="H107" s="84" t="s">
        <v>145</v>
      </c>
      <c r="I107" s="84" t="s">
        <v>145</v>
      </c>
      <c r="J107" s="85" t="s">
        <v>145</v>
      </c>
      <c r="K107" s="86" t="s">
        <v>145</v>
      </c>
      <c r="L107" s="86" t="s">
        <v>157</v>
      </c>
      <c r="M107">
        <v>1</v>
      </c>
      <c r="N107">
        <v>9.6590909090909088E-2</v>
      </c>
      <c r="O107">
        <v>0.14772727272727273</v>
      </c>
      <c r="P107">
        <f t="shared" si="8"/>
        <v>1.704545454545453E-2</v>
      </c>
      <c r="Q107">
        <v>0.16477272727272727</v>
      </c>
      <c r="R107">
        <v>0.1875</v>
      </c>
      <c r="S107">
        <f t="shared" si="9"/>
        <v>6.25E-2</v>
      </c>
      <c r="T107">
        <v>0.25</v>
      </c>
      <c r="U107">
        <v>0.32954545454545453</v>
      </c>
      <c r="V107">
        <f t="shared" si="10"/>
        <v>4.545454545454547E-2</v>
      </c>
      <c r="W107">
        <v>0.375</v>
      </c>
      <c r="X107">
        <v>0.26136363636363635</v>
      </c>
      <c r="Y107">
        <f t="shared" si="11"/>
        <v>7.954545454545453E-2</v>
      </c>
      <c r="Z107">
        <v>0.18181818181818182</v>
      </c>
      <c r="AA107">
        <v>9.0909090909090912E-2</v>
      </c>
      <c r="AB107">
        <v>0.35227272727272729</v>
      </c>
      <c r="AC107">
        <v>0.34090909090909088</v>
      </c>
      <c r="AD107">
        <v>0.35227272727272729</v>
      </c>
      <c r="AE107">
        <v>0.44318181818181818</v>
      </c>
      <c r="AF107">
        <v>6.8181818181818177E-2</v>
      </c>
      <c r="AG107">
        <v>0.67045454545454541</v>
      </c>
      <c r="AH107">
        <v>0.22727272727272727</v>
      </c>
      <c r="AI107">
        <v>7.9545454545454544E-2</v>
      </c>
      <c r="AJ107">
        <v>5.6818181818181816E-2</v>
      </c>
      <c r="AK107">
        <v>9.0909090909090912E-2</v>
      </c>
      <c r="AL107">
        <v>0.15340909090909091</v>
      </c>
      <c r="AM107">
        <v>0.29545454545454547</v>
      </c>
      <c r="AN107">
        <v>0.11363636363636363</v>
      </c>
      <c r="AO107">
        <f t="shared" si="12"/>
        <v>4.5454545454545456E-2</v>
      </c>
      <c r="AP107">
        <v>0.15909090909090909</v>
      </c>
      <c r="AQ107">
        <v>0.14772727272727273</v>
      </c>
      <c r="AR107">
        <v>0.56818181818181823</v>
      </c>
      <c r="AS107">
        <v>4.5454545454545456E-2</v>
      </c>
      <c r="AT107">
        <v>0.125</v>
      </c>
      <c r="AU107">
        <f t="shared" si="13"/>
        <v>7.9545454545454544E-2</v>
      </c>
      <c r="AV107">
        <v>4.5454545454545456E-2</v>
      </c>
      <c r="AW107">
        <v>0.13636363636363635</v>
      </c>
      <c r="AX107">
        <f t="shared" si="14"/>
        <v>9.0909090909090898E-2</v>
      </c>
      <c r="AY107">
        <v>3.4090909090909088E-2</v>
      </c>
      <c r="AZ107">
        <v>6.8181818181818177E-2</v>
      </c>
      <c r="BA107">
        <f t="shared" si="15"/>
        <v>3.4090909090909088E-2</v>
      </c>
      <c r="BB107">
        <v>1.0821041362364843</v>
      </c>
      <c r="BC107">
        <v>0.22689280275926285</v>
      </c>
    </row>
    <row r="108" spans="1:55" ht="16.5" thickBot="1" x14ac:dyDescent="0.3">
      <c r="A108" s="80" t="s">
        <v>101</v>
      </c>
      <c r="B108" s="91" t="s">
        <v>152</v>
      </c>
      <c r="C108" t="s">
        <v>125</v>
      </c>
      <c r="D108" s="83" t="s">
        <v>147</v>
      </c>
      <c r="E108" s="84" t="s">
        <v>144</v>
      </c>
      <c r="F108" s="84" t="s">
        <v>145</v>
      </c>
      <c r="G108" s="84" t="s">
        <v>145</v>
      </c>
      <c r="H108" s="84" t="s">
        <v>145</v>
      </c>
      <c r="I108" s="84" t="s">
        <v>145</v>
      </c>
      <c r="J108" s="85" t="s">
        <v>145</v>
      </c>
      <c r="K108" s="86" t="s">
        <v>145</v>
      </c>
      <c r="L108" s="86" t="s">
        <v>157</v>
      </c>
      <c r="M108">
        <v>0.98295454545454541</v>
      </c>
      <c r="N108">
        <v>0.125</v>
      </c>
      <c r="O108">
        <v>0.14772727272727273</v>
      </c>
      <c r="P108">
        <f t="shared" si="8"/>
        <v>2.2727272727272707E-2</v>
      </c>
      <c r="Q108">
        <v>0.17045454545454544</v>
      </c>
      <c r="R108">
        <v>0.18181818181818182</v>
      </c>
      <c r="S108">
        <f t="shared" si="9"/>
        <v>5.1136363636363619E-2</v>
      </c>
      <c r="T108">
        <v>0.23295454545454544</v>
      </c>
      <c r="U108">
        <v>0.38636363636363635</v>
      </c>
      <c r="V108">
        <f t="shared" si="10"/>
        <v>2.8409090909090939E-2</v>
      </c>
      <c r="W108">
        <v>0.41477272727272729</v>
      </c>
      <c r="X108">
        <v>0.375</v>
      </c>
      <c r="Y108">
        <f t="shared" si="11"/>
        <v>9.0909090909090884E-2</v>
      </c>
      <c r="Z108">
        <v>0.28409090909090912</v>
      </c>
      <c r="AA108">
        <v>0.125</v>
      </c>
      <c r="AB108">
        <v>0.43181818181818182</v>
      </c>
      <c r="AC108">
        <v>0.27272727272727271</v>
      </c>
      <c r="AD108">
        <v>0.42045454545454547</v>
      </c>
      <c r="AE108">
        <v>0.46590909090909088</v>
      </c>
      <c r="AF108">
        <v>5.6818181818181816E-2</v>
      </c>
      <c r="AG108">
        <v>0.70454545454545459</v>
      </c>
      <c r="AH108">
        <v>0.25</v>
      </c>
      <c r="AI108">
        <v>0.13636363636363635</v>
      </c>
      <c r="AJ108">
        <v>6.8181818181818177E-2</v>
      </c>
      <c r="AK108">
        <v>1.1363636363636364E-2</v>
      </c>
      <c r="AL108">
        <v>0.20454545454545456</v>
      </c>
      <c r="AM108">
        <v>0.19318181818181818</v>
      </c>
      <c r="AN108">
        <v>0.23295454545454544</v>
      </c>
      <c r="AO108">
        <f t="shared" si="12"/>
        <v>7.9545454545454558E-2</v>
      </c>
      <c r="AP108">
        <v>0.3125</v>
      </c>
      <c r="AQ108">
        <v>0.15909090909090909</v>
      </c>
      <c r="AR108">
        <v>0.57954545454545459</v>
      </c>
      <c r="AS108">
        <v>6.25E-2</v>
      </c>
      <c r="AT108">
        <v>9.0909090909090912E-2</v>
      </c>
      <c r="AU108">
        <f t="shared" si="13"/>
        <v>2.8409090909090912E-2</v>
      </c>
      <c r="AV108">
        <v>4.5454545454545456E-2</v>
      </c>
      <c r="AW108">
        <v>6.8181818181818177E-2</v>
      </c>
      <c r="AX108">
        <f t="shared" si="14"/>
        <v>2.2727272727272721E-2</v>
      </c>
      <c r="AY108">
        <v>4.5454545454545456E-2</v>
      </c>
      <c r="AZ108">
        <v>6.8181818181818177E-2</v>
      </c>
      <c r="BA108">
        <f t="shared" si="15"/>
        <v>2.2727272727272721E-2</v>
      </c>
      <c r="BB108">
        <v>1.117010721</v>
      </c>
      <c r="BC108">
        <v>0.19198621799999999</v>
      </c>
    </row>
    <row r="109" spans="1:55" ht="16.5" thickBot="1" x14ac:dyDescent="0.3">
      <c r="A109" s="80" t="s">
        <v>101</v>
      </c>
      <c r="B109" s="91" t="s">
        <v>152</v>
      </c>
      <c r="C109" t="s">
        <v>125</v>
      </c>
      <c r="D109" s="83" t="s">
        <v>147</v>
      </c>
      <c r="E109" s="84" t="s">
        <v>144</v>
      </c>
      <c r="F109" s="84" t="s">
        <v>145</v>
      </c>
      <c r="G109" s="84" t="s">
        <v>145</v>
      </c>
      <c r="H109" s="84" t="s">
        <v>145</v>
      </c>
      <c r="I109" s="84" t="s">
        <v>145</v>
      </c>
      <c r="J109" s="85" t="s">
        <v>145</v>
      </c>
      <c r="K109" s="86" t="s">
        <v>145</v>
      </c>
      <c r="L109" s="86" t="s">
        <v>157</v>
      </c>
      <c r="M109">
        <v>1.0106382978723405</v>
      </c>
      <c r="N109">
        <v>8.5106382978723402E-2</v>
      </c>
      <c r="O109">
        <v>0.1276595744680851</v>
      </c>
      <c r="P109">
        <f t="shared" si="8"/>
        <v>1.5957446808510661E-2</v>
      </c>
      <c r="Q109">
        <v>0.14361702127659576</v>
      </c>
      <c r="R109">
        <v>0.19148936170212766</v>
      </c>
      <c r="S109">
        <f t="shared" si="9"/>
        <v>4.2553191489361708E-2</v>
      </c>
      <c r="T109">
        <v>0.23404255319148937</v>
      </c>
      <c r="U109">
        <v>0.35638297872340424</v>
      </c>
      <c r="V109">
        <f t="shared" si="10"/>
        <v>2.6595744680851074E-2</v>
      </c>
      <c r="W109">
        <v>0.38297872340425532</v>
      </c>
      <c r="X109">
        <v>0.27127659574468083</v>
      </c>
      <c r="Y109">
        <f t="shared" si="11"/>
        <v>5.8510638297872314E-2</v>
      </c>
      <c r="Z109">
        <v>0.21276595744680851</v>
      </c>
      <c r="AA109">
        <v>6.3829787234042548E-2</v>
      </c>
      <c r="AB109">
        <v>0.39361702127659576</v>
      </c>
      <c r="AC109">
        <v>0.42553191489361702</v>
      </c>
      <c r="AD109">
        <v>0.37765957446808512</v>
      </c>
      <c r="AE109">
        <v>0.46808510638297873</v>
      </c>
      <c r="AF109">
        <v>5.3191489361702128E-2</v>
      </c>
      <c r="AG109">
        <v>0.6542553191489362</v>
      </c>
      <c r="AH109">
        <v>0.20212765957446807</v>
      </c>
      <c r="AI109">
        <v>6.3829787234042548E-2</v>
      </c>
      <c r="AJ109">
        <v>7.4468085106382975E-2</v>
      </c>
      <c r="AK109">
        <v>7.4468085106382975E-2</v>
      </c>
      <c r="AL109">
        <v>0.15425531914893617</v>
      </c>
      <c r="AM109">
        <v>0.35106382978723405</v>
      </c>
      <c r="AN109">
        <v>0.27659574468085107</v>
      </c>
      <c r="AO109">
        <f t="shared" si="12"/>
        <v>3.1914893617021267E-2</v>
      </c>
      <c r="AP109">
        <v>0.30851063829787234</v>
      </c>
      <c r="AQ109">
        <v>0.18085106382978725</v>
      </c>
      <c r="AR109">
        <v>0.51063829787234039</v>
      </c>
      <c r="AS109">
        <v>4.2553191489361701E-2</v>
      </c>
      <c r="AT109">
        <v>2.1276595744680851E-2</v>
      </c>
      <c r="AU109">
        <f t="shared" si="13"/>
        <v>-2.1276595744680851E-2</v>
      </c>
      <c r="AV109">
        <v>4.7872340425531915E-2</v>
      </c>
      <c r="AW109">
        <v>2.1276595744680851E-2</v>
      </c>
      <c r="AX109">
        <f t="shared" si="14"/>
        <v>-2.6595744680851064E-2</v>
      </c>
      <c r="AY109">
        <v>4.7872340425531915E-2</v>
      </c>
      <c r="AZ109">
        <v>2.1276595744680851E-2</v>
      </c>
      <c r="BA109">
        <f t="shared" si="15"/>
        <v>-2.6595744680851064E-2</v>
      </c>
      <c r="BB109">
        <v>1.0821041362364843</v>
      </c>
      <c r="BC109">
        <v>0.19198621799999999</v>
      </c>
    </row>
    <row r="110" spans="1:55" ht="16.5" thickBot="1" x14ac:dyDescent="0.3">
      <c r="A110" s="80" t="s">
        <v>101</v>
      </c>
      <c r="B110" s="91" t="s">
        <v>152</v>
      </c>
      <c r="C110" t="s">
        <v>125</v>
      </c>
      <c r="D110" s="83" t="s">
        <v>147</v>
      </c>
      <c r="E110" s="84" t="s">
        <v>144</v>
      </c>
      <c r="F110" s="84" t="s">
        <v>145</v>
      </c>
      <c r="G110" s="84" t="s">
        <v>145</v>
      </c>
      <c r="H110" s="84" t="s">
        <v>145</v>
      </c>
      <c r="I110" s="84" t="s">
        <v>145</v>
      </c>
      <c r="J110" s="85" t="s">
        <v>145</v>
      </c>
      <c r="K110" s="86" t="s">
        <v>145</v>
      </c>
      <c r="L110" s="86" t="s">
        <v>157</v>
      </c>
      <c r="M110">
        <v>1</v>
      </c>
      <c r="N110">
        <v>7.2916666666666671E-2</v>
      </c>
      <c r="O110">
        <v>0.15625</v>
      </c>
      <c r="P110">
        <f t="shared" si="8"/>
        <v>2.0833333333333343E-2</v>
      </c>
      <c r="Q110">
        <v>0.17708333333333334</v>
      </c>
      <c r="R110">
        <v>0.11458333333333333</v>
      </c>
      <c r="S110">
        <f t="shared" si="9"/>
        <v>0.125</v>
      </c>
      <c r="T110">
        <v>0.23958333333333334</v>
      </c>
      <c r="U110">
        <v>0.28125</v>
      </c>
      <c r="V110">
        <f t="shared" si="10"/>
        <v>0.13541666666666669</v>
      </c>
      <c r="W110">
        <v>0.41666666666666669</v>
      </c>
      <c r="X110">
        <v>0.30208333333333331</v>
      </c>
      <c r="Y110">
        <f t="shared" si="11"/>
        <v>0.13541666666666666</v>
      </c>
      <c r="Z110">
        <v>0.16666666666666666</v>
      </c>
      <c r="AA110">
        <v>0.10416666666666667</v>
      </c>
      <c r="AB110">
        <v>0.36458333333333331</v>
      </c>
      <c r="AC110">
        <v>0.46875</v>
      </c>
      <c r="AD110">
        <v>0.34375</v>
      </c>
      <c r="AE110">
        <v>0.21875</v>
      </c>
      <c r="AF110">
        <v>6.25E-2</v>
      </c>
      <c r="AG110">
        <v>0.53125</v>
      </c>
      <c r="AH110">
        <v>0.21875</v>
      </c>
      <c r="AI110">
        <v>0.10416666666666667</v>
      </c>
      <c r="AJ110">
        <v>7.2916666666666671E-2</v>
      </c>
      <c r="AK110">
        <v>2.0833333333333332E-2</v>
      </c>
      <c r="AL110">
        <v>0.1875</v>
      </c>
      <c r="AM110">
        <v>0.21875</v>
      </c>
      <c r="AN110">
        <v>0.19791666666666666</v>
      </c>
      <c r="AO110">
        <f t="shared" si="12"/>
        <v>0.12500000000000003</v>
      </c>
      <c r="AP110">
        <v>0.32291666666666669</v>
      </c>
      <c r="AQ110">
        <v>0.15104166666666666</v>
      </c>
      <c r="AR110">
        <v>0.625</v>
      </c>
      <c r="AS110">
        <v>5.2083333333333336E-2</v>
      </c>
      <c r="AT110">
        <v>0.10416666666666667</v>
      </c>
      <c r="AU110">
        <f t="shared" si="13"/>
        <v>5.2083333333333336E-2</v>
      </c>
      <c r="AV110">
        <v>5.2083333333333336E-2</v>
      </c>
      <c r="AW110">
        <v>0.11458333333333333</v>
      </c>
      <c r="AX110">
        <f t="shared" si="14"/>
        <v>6.2499999999999993E-2</v>
      </c>
      <c r="AY110">
        <v>5.7291666666666664E-2</v>
      </c>
      <c r="AZ110">
        <v>8.3333333333333329E-2</v>
      </c>
      <c r="BA110">
        <f t="shared" si="15"/>
        <v>2.6041666666666664E-2</v>
      </c>
      <c r="BB110">
        <v>1.0471975511965976</v>
      </c>
      <c r="BC110">
        <v>0.27925267999999998</v>
      </c>
    </row>
    <row r="111" spans="1:55" ht="16.5" thickBot="1" x14ac:dyDescent="0.3">
      <c r="A111" s="80" t="s">
        <v>101</v>
      </c>
      <c r="B111" s="91" t="s">
        <v>152</v>
      </c>
      <c r="C111" t="s">
        <v>125</v>
      </c>
      <c r="D111" s="83" t="s">
        <v>147</v>
      </c>
      <c r="E111" s="84" t="s">
        <v>144</v>
      </c>
      <c r="F111" s="84" t="s">
        <v>145</v>
      </c>
      <c r="G111" s="84" t="s">
        <v>145</v>
      </c>
      <c r="H111" s="84" t="s">
        <v>145</v>
      </c>
      <c r="I111" s="84" t="s">
        <v>145</v>
      </c>
      <c r="J111" s="85" t="s">
        <v>145</v>
      </c>
      <c r="K111" s="86" t="s">
        <v>145</v>
      </c>
      <c r="L111" s="86" t="s">
        <v>157</v>
      </c>
      <c r="M111">
        <v>1</v>
      </c>
      <c r="N111">
        <v>0.11627906976744186</v>
      </c>
      <c r="O111">
        <v>0.16279069767441862</v>
      </c>
      <c r="P111">
        <f t="shared" si="8"/>
        <v>2.3255813953488358E-2</v>
      </c>
      <c r="Q111">
        <v>0.18604651162790697</v>
      </c>
      <c r="R111">
        <v>0.20348837209302326</v>
      </c>
      <c r="S111">
        <f t="shared" si="9"/>
        <v>2.9069767441860461E-2</v>
      </c>
      <c r="T111">
        <v>0.23255813953488372</v>
      </c>
      <c r="U111">
        <v>0.36046511627906974</v>
      </c>
      <c r="V111">
        <f t="shared" si="10"/>
        <v>-1.1627906976744151E-2</v>
      </c>
      <c r="W111">
        <v>0.34883720930232559</v>
      </c>
      <c r="X111">
        <v>0.37209302325581395</v>
      </c>
      <c r="Y111">
        <f t="shared" si="11"/>
        <v>0.1744186046511628</v>
      </c>
      <c r="Z111">
        <v>0.19767441860465115</v>
      </c>
      <c r="AA111">
        <v>0.13953488372093023</v>
      </c>
      <c r="AB111">
        <v>0.41860465116279072</v>
      </c>
      <c r="AC111">
        <v>0.41860465116279072</v>
      </c>
      <c r="AD111">
        <v>0.38372093023255816</v>
      </c>
      <c r="AE111">
        <v>0.45930232558139533</v>
      </c>
      <c r="AF111">
        <v>3.4883720930232558E-2</v>
      </c>
      <c r="AG111">
        <v>0.72093023255813948</v>
      </c>
      <c r="AH111">
        <v>0.22674418604651161</v>
      </c>
      <c r="AI111">
        <v>0.11627906976744186</v>
      </c>
      <c r="AJ111">
        <v>8.1395348837209308E-2</v>
      </c>
      <c r="AK111">
        <v>5.8139534883720929E-2</v>
      </c>
      <c r="AL111">
        <v>0.1744186046511628</v>
      </c>
      <c r="AM111">
        <v>0.26744186046511625</v>
      </c>
      <c r="AN111">
        <v>0.2558139534883721</v>
      </c>
      <c r="AO111">
        <f t="shared" si="12"/>
        <v>6.9767441860465129E-2</v>
      </c>
      <c r="AP111">
        <v>0.32558139534883723</v>
      </c>
      <c r="AQ111">
        <v>0.1744186046511628</v>
      </c>
      <c r="AR111">
        <v>0.60465116279069764</v>
      </c>
      <c r="AS111">
        <v>5.8139534883720929E-2</v>
      </c>
      <c r="AT111">
        <v>0.11046511627906977</v>
      </c>
      <c r="AU111">
        <f t="shared" si="13"/>
        <v>5.232558139534884E-2</v>
      </c>
      <c r="AV111">
        <v>5.232558139534884E-2</v>
      </c>
      <c r="AW111">
        <v>0.11627906976744186</v>
      </c>
      <c r="AX111">
        <f t="shared" si="14"/>
        <v>6.3953488372093026E-2</v>
      </c>
      <c r="AY111">
        <v>5.232558139534884E-2</v>
      </c>
      <c r="AZ111">
        <v>9.8837209302325577E-2</v>
      </c>
      <c r="BA111">
        <f t="shared" si="15"/>
        <v>4.6511627906976737E-2</v>
      </c>
      <c r="BB111">
        <v>0.97738438100000002</v>
      </c>
      <c r="BC111">
        <v>0.20943951</v>
      </c>
    </row>
    <row r="112" spans="1:55" ht="16.5" thickBot="1" x14ac:dyDescent="0.3">
      <c r="A112" s="80" t="s">
        <v>101</v>
      </c>
      <c r="B112" s="91" t="s">
        <v>152</v>
      </c>
      <c r="C112" t="s">
        <v>125</v>
      </c>
      <c r="D112" s="83" t="s">
        <v>147</v>
      </c>
      <c r="E112" s="84" t="s">
        <v>144</v>
      </c>
      <c r="F112" s="84" t="s">
        <v>145</v>
      </c>
      <c r="G112" s="84" t="s">
        <v>145</v>
      </c>
      <c r="H112" s="84" t="s">
        <v>145</v>
      </c>
      <c r="I112" s="84" t="s">
        <v>145</v>
      </c>
      <c r="J112" s="85" t="s">
        <v>145</v>
      </c>
      <c r="K112" s="86" t="s">
        <v>145</v>
      </c>
      <c r="L112" s="86" t="s">
        <v>157</v>
      </c>
      <c r="M112">
        <v>1.0053191489361701</v>
      </c>
      <c r="N112">
        <v>8.5106382978723402E-2</v>
      </c>
      <c r="O112">
        <v>0.14893617021276595</v>
      </c>
      <c r="P112">
        <f t="shared" si="8"/>
        <v>1.5957446808510634E-2</v>
      </c>
      <c r="Q112">
        <v>0.16489361702127658</v>
      </c>
      <c r="R112">
        <v>0.21276595744680851</v>
      </c>
      <c r="S112">
        <f t="shared" si="9"/>
        <v>-1.5957446808510634E-2</v>
      </c>
      <c r="T112">
        <v>0.19680851063829788</v>
      </c>
      <c r="U112">
        <v>0.36170212765957449</v>
      </c>
      <c r="V112">
        <f t="shared" si="10"/>
        <v>3.1914893617021267E-2</v>
      </c>
      <c r="W112">
        <v>0.39361702127659576</v>
      </c>
      <c r="X112">
        <v>0.23404255319148937</v>
      </c>
      <c r="Y112">
        <f t="shared" si="11"/>
        <v>8.5106382978723416E-2</v>
      </c>
      <c r="Z112">
        <v>0.14893617021276595</v>
      </c>
      <c r="AA112">
        <v>0.10638297872340426</v>
      </c>
      <c r="AB112">
        <v>0.38297872340425532</v>
      </c>
      <c r="AC112">
        <v>0.47872340425531917</v>
      </c>
      <c r="AD112">
        <v>0.35106382978723405</v>
      </c>
      <c r="AE112">
        <v>0.56382978723404253</v>
      </c>
      <c r="AF112">
        <v>4.2553191489361701E-2</v>
      </c>
      <c r="AG112">
        <v>0.57978723404255317</v>
      </c>
      <c r="AH112">
        <v>0.20744680851063829</v>
      </c>
      <c r="AI112">
        <v>9.0425531914893623E-2</v>
      </c>
      <c r="AJ112">
        <v>8.5106382978723402E-2</v>
      </c>
      <c r="AK112">
        <v>4.2553191489361701E-2</v>
      </c>
      <c r="AL112">
        <v>0.21276595744680851</v>
      </c>
      <c r="AM112">
        <v>0.25531914893617019</v>
      </c>
      <c r="AN112">
        <v>8.5106382978723402E-2</v>
      </c>
      <c r="AO112">
        <f t="shared" si="12"/>
        <v>0.17021276595744678</v>
      </c>
      <c r="AP112">
        <v>0.25531914893617019</v>
      </c>
      <c r="AQ112">
        <v>0.14361702127659576</v>
      </c>
      <c r="AR112">
        <v>0.6063829787234043</v>
      </c>
      <c r="AS112">
        <v>5.3191489361702128E-2</v>
      </c>
      <c r="AT112">
        <v>0.10638297872340426</v>
      </c>
      <c r="AU112">
        <f t="shared" si="13"/>
        <v>5.3191489361702128E-2</v>
      </c>
      <c r="AV112">
        <v>4.2553191489361701E-2</v>
      </c>
      <c r="AW112">
        <v>8.5106382978723402E-2</v>
      </c>
      <c r="AX112">
        <f t="shared" si="14"/>
        <v>4.2553191489361701E-2</v>
      </c>
      <c r="AY112">
        <v>4.2553191489361701E-2</v>
      </c>
      <c r="AZ112">
        <v>6.3829787234042548E-2</v>
      </c>
      <c r="BA112">
        <f t="shared" si="15"/>
        <v>2.1276595744680847E-2</v>
      </c>
      <c r="BB112">
        <v>1.117010721</v>
      </c>
      <c r="BC112">
        <v>0.27925268031909273</v>
      </c>
    </row>
    <row r="113" spans="1:55" ht="16.5" thickBot="1" x14ac:dyDescent="0.3">
      <c r="A113" s="80" t="s">
        <v>101</v>
      </c>
      <c r="B113" s="91" t="s">
        <v>152</v>
      </c>
      <c r="C113" t="s">
        <v>125</v>
      </c>
      <c r="D113" s="83" t="s">
        <v>147</v>
      </c>
      <c r="E113" s="84" t="s">
        <v>144</v>
      </c>
      <c r="F113" s="84" t="s">
        <v>145</v>
      </c>
      <c r="G113" s="84" t="s">
        <v>145</v>
      </c>
      <c r="H113" s="84" t="s">
        <v>145</v>
      </c>
      <c r="I113" s="84" t="s">
        <v>145</v>
      </c>
      <c r="J113" s="85" t="s">
        <v>145</v>
      </c>
      <c r="K113" s="86" t="s">
        <v>145</v>
      </c>
      <c r="L113" s="86" t="s">
        <v>157</v>
      </c>
      <c r="M113">
        <v>0.9887640449438202</v>
      </c>
      <c r="N113">
        <v>8.98876404494382E-2</v>
      </c>
      <c r="O113">
        <v>0.14606741573033707</v>
      </c>
      <c r="P113">
        <f t="shared" si="8"/>
        <v>1.6853932584269676E-2</v>
      </c>
      <c r="Q113">
        <v>0.16292134831460675</v>
      </c>
      <c r="R113">
        <v>0.20786516853932585</v>
      </c>
      <c r="S113">
        <f t="shared" si="9"/>
        <v>4.49438202247191E-2</v>
      </c>
      <c r="T113">
        <v>0.25280898876404495</v>
      </c>
      <c r="U113">
        <v>0.42696629213483145</v>
      </c>
      <c r="V113">
        <f t="shared" si="10"/>
        <v>4.49438202247191E-2</v>
      </c>
      <c r="W113">
        <v>0.47191011235955055</v>
      </c>
      <c r="X113">
        <v>0.3707865168539326</v>
      </c>
      <c r="Y113">
        <f t="shared" si="11"/>
        <v>0.12359550561797755</v>
      </c>
      <c r="Z113">
        <v>0.24719101123595505</v>
      </c>
      <c r="AA113">
        <v>0.1404494382022472</v>
      </c>
      <c r="AB113">
        <v>0.4606741573033708</v>
      </c>
      <c r="AC113">
        <v>0.3707865168539326</v>
      </c>
      <c r="AD113">
        <v>0.4438202247191011</v>
      </c>
      <c r="AE113">
        <v>0.48314606741573035</v>
      </c>
      <c r="AF113">
        <v>5.6179775280898875E-2</v>
      </c>
      <c r="AG113">
        <v>0.6179775280898876</v>
      </c>
      <c r="AH113">
        <v>0.21348314606741572</v>
      </c>
      <c r="AI113">
        <v>0.15730337078651685</v>
      </c>
      <c r="AJ113">
        <v>8.98876404494382E-2</v>
      </c>
      <c r="AK113">
        <v>1.1235955056179775E-2</v>
      </c>
      <c r="AL113">
        <v>0.3146067415730337</v>
      </c>
      <c r="AM113">
        <v>0.14606741573033707</v>
      </c>
      <c r="AN113">
        <v>0.29213483146067415</v>
      </c>
      <c r="AO113">
        <f t="shared" si="12"/>
        <v>6.741573033707865E-2</v>
      </c>
      <c r="AP113">
        <v>0.3595505617977528</v>
      </c>
      <c r="AQ113">
        <v>0.19101123595505617</v>
      </c>
      <c r="AR113">
        <v>0.42696629213483145</v>
      </c>
      <c r="AS113">
        <v>7.8651685393258425E-2</v>
      </c>
      <c r="AT113">
        <v>0.10674157303370786</v>
      </c>
      <c r="AU113">
        <f t="shared" si="13"/>
        <v>2.8089887640449437E-2</v>
      </c>
      <c r="AV113">
        <v>4.49438202247191E-2</v>
      </c>
      <c r="AW113">
        <v>6.741573033707865E-2</v>
      </c>
      <c r="AX113">
        <f t="shared" si="14"/>
        <v>2.247191011235955E-2</v>
      </c>
      <c r="AY113">
        <v>5.0561797752808987E-2</v>
      </c>
      <c r="AZ113">
        <v>6.741573033707865E-2</v>
      </c>
      <c r="BA113">
        <f t="shared" si="15"/>
        <v>1.6853932584269662E-2</v>
      </c>
      <c r="BB113">
        <v>1.0122909659999999</v>
      </c>
      <c r="BC113">
        <v>0.13962633999999999</v>
      </c>
    </row>
    <row r="114" spans="1:55" ht="16.5" thickBot="1" x14ac:dyDescent="0.3">
      <c r="A114" s="80" t="s">
        <v>101</v>
      </c>
      <c r="B114" s="91" t="s">
        <v>152</v>
      </c>
      <c r="C114" t="s">
        <v>125</v>
      </c>
      <c r="D114" s="83" t="s">
        <v>147</v>
      </c>
      <c r="E114" s="84" t="s">
        <v>144</v>
      </c>
      <c r="F114" s="84" t="s">
        <v>145</v>
      </c>
      <c r="G114" s="84" t="s">
        <v>145</v>
      </c>
      <c r="H114" s="84" t="s">
        <v>145</v>
      </c>
      <c r="I114" s="84" t="s">
        <v>145</v>
      </c>
      <c r="J114" s="85" t="s">
        <v>145</v>
      </c>
      <c r="K114" s="86" t="s">
        <v>145</v>
      </c>
      <c r="L114" s="86" t="s">
        <v>157</v>
      </c>
      <c r="M114">
        <v>1</v>
      </c>
      <c r="N114">
        <v>7.2289156626506021E-2</v>
      </c>
      <c r="O114">
        <v>0.16867469879518071</v>
      </c>
      <c r="P114">
        <f t="shared" si="8"/>
        <v>0</v>
      </c>
      <c r="Q114">
        <v>0.16867469879518071</v>
      </c>
      <c r="R114">
        <v>0.21686746987951808</v>
      </c>
      <c r="S114">
        <f t="shared" si="9"/>
        <v>0</v>
      </c>
      <c r="T114">
        <v>0.21686746987951808</v>
      </c>
      <c r="U114">
        <v>0.39759036144578314</v>
      </c>
      <c r="V114">
        <f t="shared" si="10"/>
        <v>-4.8192771084337338E-2</v>
      </c>
      <c r="W114">
        <v>0.3493975903614458</v>
      </c>
      <c r="X114">
        <v>0.3493975903614458</v>
      </c>
      <c r="Y114">
        <f t="shared" si="11"/>
        <v>0.13253012048192772</v>
      </c>
      <c r="Z114">
        <v>0.21686746987951808</v>
      </c>
      <c r="AA114">
        <v>0.13253012048192772</v>
      </c>
      <c r="AB114">
        <v>0.42168674698795183</v>
      </c>
      <c r="AC114">
        <v>0.31325301204819278</v>
      </c>
      <c r="AD114">
        <v>0.42168674698795183</v>
      </c>
      <c r="AE114">
        <v>0.48192771084337349</v>
      </c>
      <c r="AF114">
        <v>1.2048192771084338E-2</v>
      </c>
      <c r="AG114">
        <v>0.80722891566265065</v>
      </c>
      <c r="AH114">
        <v>0.27710843373493976</v>
      </c>
      <c r="AI114">
        <v>0.13253012048192772</v>
      </c>
      <c r="AJ114">
        <v>7.2289156626506021E-2</v>
      </c>
      <c r="AK114">
        <v>2.4096385542168676E-2</v>
      </c>
      <c r="AL114">
        <v>0.27710843373493976</v>
      </c>
      <c r="AM114">
        <v>0.2289156626506024</v>
      </c>
      <c r="AN114">
        <v>0.25301204819277107</v>
      </c>
      <c r="AO114">
        <f t="shared" si="12"/>
        <v>7.8313253012048223E-2</v>
      </c>
      <c r="AP114">
        <v>0.33132530120481929</v>
      </c>
      <c r="AQ114">
        <v>0.19277108433734941</v>
      </c>
      <c r="AR114">
        <v>0.60240963855421692</v>
      </c>
      <c r="AS114">
        <v>6.0240963855421686E-2</v>
      </c>
      <c r="AT114">
        <v>0.12048192771084337</v>
      </c>
      <c r="AU114">
        <f t="shared" si="13"/>
        <v>6.0240963855421686E-2</v>
      </c>
      <c r="AV114">
        <v>3.614457831325301E-2</v>
      </c>
      <c r="AW114">
        <v>0.14457831325301204</v>
      </c>
      <c r="AX114">
        <f t="shared" si="14"/>
        <v>0.10843373493975902</v>
      </c>
      <c r="AY114">
        <v>4.2168674698795178E-2</v>
      </c>
      <c r="AZ114">
        <v>0.15662650602409639</v>
      </c>
      <c r="BA114">
        <f t="shared" si="15"/>
        <v>0.11445783132530121</v>
      </c>
      <c r="BB114">
        <v>1.0821041362364843</v>
      </c>
      <c r="BC114">
        <v>0.41887902047863912</v>
      </c>
    </row>
    <row r="115" spans="1:55" ht="16.5" thickBot="1" x14ac:dyDescent="0.3">
      <c r="A115" s="80" t="s">
        <v>101</v>
      </c>
      <c r="B115" s="91" t="s">
        <v>152</v>
      </c>
      <c r="C115" t="s">
        <v>125</v>
      </c>
      <c r="D115" s="83" t="s">
        <v>147</v>
      </c>
      <c r="E115" s="84" t="s">
        <v>144</v>
      </c>
      <c r="F115" s="84" t="s">
        <v>145</v>
      </c>
      <c r="G115" s="84" t="s">
        <v>145</v>
      </c>
      <c r="H115" s="84" t="s">
        <v>145</v>
      </c>
      <c r="I115" s="84" t="s">
        <v>145</v>
      </c>
      <c r="J115" s="85" t="s">
        <v>145</v>
      </c>
      <c r="K115" s="86" t="s">
        <v>145</v>
      </c>
      <c r="L115" s="86" t="s">
        <v>157</v>
      </c>
      <c r="M115">
        <v>1</v>
      </c>
      <c r="N115">
        <v>0.10465116279069768</v>
      </c>
      <c r="O115">
        <v>0.13372093023255813</v>
      </c>
      <c r="P115">
        <f t="shared" si="8"/>
        <v>2.9069767441860489E-2</v>
      </c>
      <c r="Q115">
        <v>0.16279069767441862</v>
      </c>
      <c r="R115">
        <v>0.18604651162790697</v>
      </c>
      <c r="S115">
        <f t="shared" si="9"/>
        <v>4.6511627906976744E-2</v>
      </c>
      <c r="T115">
        <v>0.23255813953488372</v>
      </c>
      <c r="U115">
        <v>0.33139534883720928</v>
      </c>
      <c r="V115">
        <f t="shared" si="10"/>
        <v>2.9069767441860461E-2</v>
      </c>
      <c r="W115">
        <v>0.36046511627906974</v>
      </c>
      <c r="X115">
        <v>0.31395348837209303</v>
      </c>
      <c r="Y115">
        <f t="shared" si="11"/>
        <v>0.13953488372093023</v>
      </c>
      <c r="Z115">
        <v>0.1744186046511628</v>
      </c>
      <c r="AA115">
        <v>0.11627906976744186</v>
      </c>
      <c r="AB115">
        <v>0.41860465116279072</v>
      </c>
      <c r="AC115">
        <v>0.38372093023255816</v>
      </c>
      <c r="AD115">
        <v>0.36046511627906974</v>
      </c>
      <c r="AE115">
        <v>0.27906976744186046</v>
      </c>
      <c r="AF115">
        <v>3.4883720930232558E-2</v>
      </c>
      <c r="AG115">
        <v>0.7558139534883721</v>
      </c>
      <c r="AH115">
        <v>0.20930232558139536</v>
      </c>
      <c r="AI115">
        <v>0.15116279069767441</v>
      </c>
      <c r="AJ115">
        <v>8.1395348837209308E-2</v>
      </c>
      <c r="AK115">
        <v>1.1627906976744186E-2</v>
      </c>
      <c r="AL115">
        <v>0.18604651162790697</v>
      </c>
      <c r="AM115">
        <v>0.15697674418604651</v>
      </c>
      <c r="AN115">
        <v>0.21511627906976744</v>
      </c>
      <c r="AO115">
        <f t="shared" si="12"/>
        <v>0.1104651162790698</v>
      </c>
      <c r="AP115">
        <v>0.32558139534883723</v>
      </c>
      <c r="AQ115">
        <v>0.15697674418604651</v>
      </c>
      <c r="AR115">
        <v>0.46511627906976744</v>
      </c>
      <c r="AS115">
        <v>4.6511627906976744E-2</v>
      </c>
      <c r="AT115">
        <v>8.1395348837209308E-2</v>
      </c>
      <c r="AU115">
        <f t="shared" si="13"/>
        <v>3.4883720930232565E-2</v>
      </c>
      <c r="AV115">
        <v>3.4883720930232558E-2</v>
      </c>
      <c r="AW115">
        <v>6.9767441860465115E-2</v>
      </c>
      <c r="AX115">
        <f t="shared" si="14"/>
        <v>3.4883720930232558E-2</v>
      </c>
      <c r="AY115">
        <v>3.4883720930232558E-2</v>
      </c>
      <c r="AZ115">
        <v>6.3953488372093026E-2</v>
      </c>
      <c r="BA115">
        <f t="shared" si="15"/>
        <v>2.9069767441860468E-2</v>
      </c>
      <c r="BB115">
        <v>1.0471975511965976</v>
      </c>
      <c r="BC115">
        <v>0.19198621771937624</v>
      </c>
    </row>
    <row r="116" spans="1:55" ht="16.5" thickBot="1" x14ac:dyDescent="0.3">
      <c r="A116" s="80" t="s">
        <v>101</v>
      </c>
      <c r="B116" s="91" t="s">
        <v>152</v>
      </c>
      <c r="C116" t="s">
        <v>125</v>
      </c>
      <c r="D116" s="83" t="s">
        <v>147</v>
      </c>
      <c r="E116" s="84" t="s">
        <v>144</v>
      </c>
      <c r="F116" s="84" t="s">
        <v>145</v>
      </c>
      <c r="G116" s="84" t="s">
        <v>145</v>
      </c>
      <c r="H116" s="84" t="s">
        <v>145</v>
      </c>
      <c r="I116" s="84" t="s">
        <v>145</v>
      </c>
      <c r="J116" s="85" t="s">
        <v>145</v>
      </c>
      <c r="K116" s="86" t="s">
        <v>145</v>
      </c>
      <c r="L116" s="86" t="s">
        <v>157</v>
      </c>
      <c r="M116">
        <v>1</v>
      </c>
      <c r="N116">
        <v>0.08</v>
      </c>
      <c r="O116">
        <v>0.14000000000000001</v>
      </c>
      <c r="P116">
        <f t="shared" si="8"/>
        <v>9.9999999999999811E-3</v>
      </c>
      <c r="Q116">
        <v>0.15</v>
      </c>
      <c r="R116">
        <v>0.19</v>
      </c>
      <c r="S116">
        <f t="shared" si="9"/>
        <v>1.999999999999999E-2</v>
      </c>
      <c r="T116">
        <v>0.21</v>
      </c>
      <c r="U116">
        <v>0.28999999999999998</v>
      </c>
      <c r="V116">
        <f t="shared" si="10"/>
        <v>7.0000000000000007E-2</v>
      </c>
      <c r="W116">
        <v>0.36</v>
      </c>
      <c r="X116">
        <v>0.315</v>
      </c>
      <c r="Y116">
        <f t="shared" si="11"/>
        <v>0.125</v>
      </c>
      <c r="Z116">
        <v>0.19</v>
      </c>
      <c r="AA116">
        <v>0.13</v>
      </c>
      <c r="AB116">
        <v>0.41</v>
      </c>
      <c r="AC116">
        <v>0.36</v>
      </c>
      <c r="AD116">
        <v>0.39</v>
      </c>
      <c r="AE116">
        <v>0.45</v>
      </c>
      <c r="AF116">
        <v>0.02</v>
      </c>
      <c r="AG116">
        <v>0.84</v>
      </c>
      <c r="AH116">
        <v>0.18</v>
      </c>
      <c r="AI116">
        <v>0.125</v>
      </c>
      <c r="AJ116">
        <v>7.0000000000000007E-2</v>
      </c>
      <c r="AK116">
        <v>0.01</v>
      </c>
      <c r="AL116">
        <v>0.18</v>
      </c>
      <c r="AM116">
        <v>0.155</v>
      </c>
      <c r="AN116">
        <v>0.255</v>
      </c>
      <c r="AO116">
        <f t="shared" si="12"/>
        <v>7.5000000000000011E-2</v>
      </c>
      <c r="AP116">
        <v>0.33</v>
      </c>
      <c r="AQ116">
        <v>0.15</v>
      </c>
      <c r="AR116">
        <v>0.52</v>
      </c>
      <c r="AS116">
        <v>7.0000000000000007E-2</v>
      </c>
      <c r="AT116">
        <v>0.08</v>
      </c>
      <c r="AU116">
        <f t="shared" si="13"/>
        <v>9.999999999999995E-3</v>
      </c>
      <c r="AV116">
        <v>4.4999999999999998E-2</v>
      </c>
      <c r="AW116">
        <v>5.5E-2</v>
      </c>
      <c r="AX116">
        <f t="shared" si="14"/>
        <v>1.0000000000000002E-2</v>
      </c>
      <c r="AY116">
        <v>0.04</v>
      </c>
      <c r="AZ116">
        <v>0.05</v>
      </c>
      <c r="BA116">
        <f t="shared" si="15"/>
        <v>1.0000000000000002E-2</v>
      </c>
      <c r="BB116">
        <v>1.2217304763960306</v>
      </c>
      <c r="BC116">
        <v>0.24434609527920614</v>
      </c>
    </row>
    <row r="117" spans="1:55" ht="16.5" thickBot="1" x14ac:dyDescent="0.3">
      <c r="A117" s="80" t="s">
        <v>101</v>
      </c>
      <c r="B117" s="91" t="s">
        <v>152</v>
      </c>
      <c r="C117" t="s">
        <v>125</v>
      </c>
      <c r="D117" s="83" t="s">
        <v>147</v>
      </c>
      <c r="E117" s="84" t="s">
        <v>144</v>
      </c>
      <c r="F117" s="84" t="s">
        <v>145</v>
      </c>
      <c r="G117" s="84" t="s">
        <v>145</v>
      </c>
      <c r="H117" s="84" t="s">
        <v>145</v>
      </c>
      <c r="I117" s="84" t="s">
        <v>145</v>
      </c>
      <c r="J117" s="85" t="s">
        <v>145</v>
      </c>
      <c r="K117" s="86" t="s">
        <v>145</v>
      </c>
      <c r="L117" s="86" t="s">
        <v>157</v>
      </c>
      <c r="M117">
        <v>1.0204081632653061</v>
      </c>
      <c r="N117">
        <v>8.1632653061224483E-2</v>
      </c>
      <c r="O117">
        <v>0.18367346938775511</v>
      </c>
      <c r="P117">
        <f t="shared" si="8"/>
        <v>1.5306122448979581E-2</v>
      </c>
      <c r="Q117">
        <v>0.19897959183673469</v>
      </c>
      <c r="R117">
        <v>0.25510204081632654</v>
      </c>
      <c r="S117">
        <f t="shared" si="9"/>
        <v>2.040816326530609E-2</v>
      </c>
      <c r="T117">
        <v>0.27551020408163263</v>
      </c>
      <c r="U117">
        <v>0.40816326530612246</v>
      </c>
      <c r="V117">
        <f t="shared" si="10"/>
        <v>4.0816326530612235E-2</v>
      </c>
      <c r="W117">
        <v>0.44897959183673469</v>
      </c>
      <c r="X117">
        <v>0.27551020408163263</v>
      </c>
      <c r="Y117">
        <f t="shared" si="11"/>
        <v>7.1428571428571397E-2</v>
      </c>
      <c r="Z117">
        <v>0.20408163265306123</v>
      </c>
      <c r="AA117">
        <v>0.11224489795918367</v>
      </c>
      <c r="AB117">
        <v>0.44897959183673469</v>
      </c>
      <c r="AC117">
        <v>0.41836734693877553</v>
      </c>
      <c r="AD117">
        <v>0.42346938775510207</v>
      </c>
      <c r="AE117">
        <v>0.45918367346938777</v>
      </c>
      <c r="AF117">
        <v>4.0816326530612242E-2</v>
      </c>
      <c r="AG117">
        <v>0.5</v>
      </c>
      <c r="AH117">
        <v>0.16326530612244897</v>
      </c>
      <c r="AI117">
        <v>9.1836734693877556E-2</v>
      </c>
      <c r="AJ117">
        <v>7.1428571428571425E-2</v>
      </c>
      <c r="AK117">
        <v>2.5510204081632654E-2</v>
      </c>
      <c r="AL117">
        <v>0.20408163265306123</v>
      </c>
      <c r="AM117">
        <v>0.22448979591836735</v>
      </c>
      <c r="AN117">
        <v>0.25510204081632654</v>
      </c>
      <c r="AO117">
        <f t="shared" si="12"/>
        <v>0.1224489795918367</v>
      </c>
      <c r="AP117">
        <v>0.37755102040816324</v>
      </c>
      <c r="AQ117">
        <v>0.19897959183673469</v>
      </c>
      <c r="AR117">
        <v>0.51020408163265307</v>
      </c>
      <c r="AS117">
        <v>4.5918367346938778E-2</v>
      </c>
      <c r="AT117">
        <v>7.1428571428571425E-2</v>
      </c>
      <c r="AU117">
        <f t="shared" si="13"/>
        <v>2.5510204081632647E-2</v>
      </c>
      <c r="AV117">
        <v>4.0816326530612242E-2</v>
      </c>
      <c r="AW117">
        <v>6.1224489795918366E-2</v>
      </c>
      <c r="AX117">
        <f t="shared" si="14"/>
        <v>2.0408163265306124E-2</v>
      </c>
      <c r="AY117">
        <v>5.1020408163265307E-2</v>
      </c>
      <c r="AZ117">
        <v>5.6122448979591837E-2</v>
      </c>
      <c r="BA117">
        <f t="shared" si="15"/>
        <v>5.1020408163265293E-3</v>
      </c>
      <c r="BB117">
        <v>1.0122909659999999</v>
      </c>
      <c r="BC117">
        <v>0.13962633999999999</v>
      </c>
    </row>
    <row r="118" spans="1:55" ht="16.5" thickBot="1" x14ac:dyDescent="0.3">
      <c r="A118" s="80" t="s">
        <v>101</v>
      </c>
      <c r="B118" s="91" t="s">
        <v>152</v>
      </c>
      <c r="C118" t="s">
        <v>125</v>
      </c>
      <c r="D118" s="83" t="s">
        <v>147</v>
      </c>
      <c r="E118" s="84" t="s">
        <v>144</v>
      </c>
      <c r="F118" s="84" t="s">
        <v>145</v>
      </c>
      <c r="G118" s="84" t="s">
        <v>145</v>
      </c>
      <c r="H118" s="84" t="s">
        <v>145</v>
      </c>
      <c r="I118" s="84" t="s">
        <v>145</v>
      </c>
      <c r="J118" s="85" t="s">
        <v>145</v>
      </c>
      <c r="K118" s="86" t="s">
        <v>145</v>
      </c>
      <c r="L118" s="86" t="s">
        <v>157</v>
      </c>
      <c r="M118">
        <v>0.98039215686274506</v>
      </c>
      <c r="N118">
        <v>7.8431372549019607E-2</v>
      </c>
      <c r="O118">
        <v>0.13725490196078433</v>
      </c>
      <c r="P118">
        <f t="shared" si="8"/>
        <v>1.9607843137254888E-2</v>
      </c>
      <c r="Q118">
        <v>0.15686274509803921</v>
      </c>
      <c r="R118">
        <v>0.20588235294117646</v>
      </c>
      <c r="S118">
        <f t="shared" si="9"/>
        <v>2.9411764705882359E-2</v>
      </c>
      <c r="T118">
        <v>0.23529411764705882</v>
      </c>
      <c r="U118">
        <v>0.38235294117647056</v>
      </c>
      <c r="V118">
        <f t="shared" si="10"/>
        <v>1.9607843137254943E-2</v>
      </c>
      <c r="W118">
        <v>0.40196078431372551</v>
      </c>
      <c r="X118">
        <v>0.30392156862745096</v>
      </c>
      <c r="Y118">
        <f t="shared" si="11"/>
        <v>9.8039215686274495E-2</v>
      </c>
      <c r="Z118">
        <v>0.20588235294117646</v>
      </c>
      <c r="AA118">
        <v>0.11764705882352941</v>
      </c>
      <c r="AB118">
        <v>0.39215686274509803</v>
      </c>
      <c r="AC118">
        <v>0.34313725490196079</v>
      </c>
      <c r="AD118">
        <v>0.38235294117647056</v>
      </c>
      <c r="AE118">
        <v>0.51960784313725494</v>
      </c>
      <c r="AF118">
        <v>4.9019607843137254E-2</v>
      </c>
      <c r="AG118">
        <v>0.70588235294117652</v>
      </c>
      <c r="AH118">
        <v>0.22549019607843138</v>
      </c>
      <c r="AI118">
        <v>0.10784313725490197</v>
      </c>
      <c r="AJ118">
        <v>8.8235294117647065E-2</v>
      </c>
      <c r="AK118">
        <v>2.4509803921568627E-2</v>
      </c>
      <c r="AL118">
        <v>0.16666666666666666</v>
      </c>
      <c r="AM118">
        <v>0.28431372549019607</v>
      </c>
      <c r="AN118">
        <v>0.28431372549019607</v>
      </c>
      <c r="AO118">
        <f t="shared" si="12"/>
        <v>6.3725490196078427E-2</v>
      </c>
      <c r="AP118">
        <v>0.34803921568627449</v>
      </c>
      <c r="AQ118">
        <v>0.15196078431372548</v>
      </c>
      <c r="AR118">
        <v>0.5490196078431373</v>
      </c>
      <c r="AS118">
        <v>4.9019607843137254E-2</v>
      </c>
      <c r="AT118">
        <v>9.8039215686274508E-2</v>
      </c>
      <c r="AU118">
        <f t="shared" si="13"/>
        <v>4.9019607843137254E-2</v>
      </c>
      <c r="AV118">
        <v>3.9215686274509803E-2</v>
      </c>
      <c r="AW118">
        <v>9.8039215686274508E-2</v>
      </c>
      <c r="AX118">
        <f t="shared" si="14"/>
        <v>5.8823529411764705E-2</v>
      </c>
      <c r="AY118">
        <v>3.9215686274509803E-2</v>
      </c>
      <c r="AZ118">
        <v>7.8431372549019607E-2</v>
      </c>
      <c r="BA118">
        <f t="shared" si="15"/>
        <v>3.9215686274509803E-2</v>
      </c>
      <c r="BB118">
        <v>0.97738438111682457</v>
      </c>
      <c r="BC118">
        <v>0.24434609527920614</v>
      </c>
    </row>
    <row r="119" spans="1:55" ht="16.5" thickBot="1" x14ac:dyDescent="0.3">
      <c r="A119" s="80" t="s">
        <v>101</v>
      </c>
      <c r="B119" s="91" t="s">
        <v>152</v>
      </c>
      <c r="C119" t="s">
        <v>125</v>
      </c>
      <c r="D119" s="83" t="s">
        <v>147</v>
      </c>
      <c r="E119" s="84" t="s">
        <v>144</v>
      </c>
      <c r="F119" s="84" t="s">
        <v>145</v>
      </c>
      <c r="G119" s="84" t="s">
        <v>145</v>
      </c>
      <c r="H119" s="84" t="s">
        <v>145</v>
      </c>
      <c r="I119" s="84" t="s">
        <v>145</v>
      </c>
      <c r="J119" s="85" t="s">
        <v>145</v>
      </c>
      <c r="K119" s="86" t="s">
        <v>145</v>
      </c>
      <c r="L119" s="86" t="s">
        <v>157</v>
      </c>
      <c r="M119">
        <v>1</v>
      </c>
      <c r="N119">
        <v>9.8958333333333329E-2</v>
      </c>
      <c r="O119">
        <v>0.13541666666666666</v>
      </c>
      <c r="P119">
        <f t="shared" si="8"/>
        <v>2.0833333333333343E-2</v>
      </c>
      <c r="Q119">
        <v>0.15625</v>
      </c>
      <c r="R119">
        <v>0.20833333333333334</v>
      </c>
      <c r="S119">
        <f t="shared" si="9"/>
        <v>4.1666666666666657E-2</v>
      </c>
      <c r="T119">
        <v>0.25</v>
      </c>
      <c r="U119">
        <v>0.42708333333333331</v>
      </c>
      <c r="V119">
        <f t="shared" si="10"/>
        <v>1.0416666666666685E-2</v>
      </c>
      <c r="W119">
        <v>0.4375</v>
      </c>
      <c r="X119">
        <v>0.39583333333333331</v>
      </c>
      <c r="Y119">
        <f t="shared" si="11"/>
        <v>0.15624999999999997</v>
      </c>
      <c r="Z119">
        <v>0.23958333333333334</v>
      </c>
      <c r="AA119">
        <v>0.125</v>
      </c>
      <c r="AB119">
        <v>0.42708333333333331</v>
      </c>
      <c r="AC119">
        <v>0.34375</v>
      </c>
      <c r="AD119">
        <v>0.4375</v>
      </c>
      <c r="AE119">
        <v>0.52083333333333337</v>
      </c>
      <c r="AF119">
        <v>4.1666666666666664E-2</v>
      </c>
      <c r="AG119">
        <v>0.71875</v>
      </c>
      <c r="AH119">
        <v>0.27604166666666669</v>
      </c>
      <c r="AI119">
        <v>0.109375</v>
      </c>
      <c r="AJ119">
        <v>6.25E-2</v>
      </c>
      <c r="AK119">
        <v>5.208333333333333E-3</v>
      </c>
      <c r="AL119">
        <v>0.171875</v>
      </c>
      <c r="AM119">
        <v>0.1875</v>
      </c>
      <c r="AN119">
        <v>0.30208333333333331</v>
      </c>
      <c r="AO119">
        <f t="shared" si="12"/>
        <v>6.25E-2</v>
      </c>
      <c r="AP119">
        <v>0.36458333333333331</v>
      </c>
      <c r="AQ119">
        <v>0.15625</v>
      </c>
      <c r="AR119">
        <v>0.70833333333333337</v>
      </c>
      <c r="AS119">
        <v>5.2083333333333336E-2</v>
      </c>
      <c r="AT119">
        <v>7.2916666666666671E-2</v>
      </c>
      <c r="AU119">
        <f t="shared" si="13"/>
        <v>2.0833333333333336E-2</v>
      </c>
      <c r="AV119">
        <v>3.125E-2</v>
      </c>
      <c r="AW119">
        <v>7.2916666666666671E-2</v>
      </c>
      <c r="AX119">
        <f t="shared" si="14"/>
        <v>4.1666666666666671E-2</v>
      </c>
      <c r="AY119">
        <v>3.125E-2</v>
      </c>
      <c r="AZ119">
        <v>6.25E-2</v>
      </c>
      <c r="BA119">
        <f t="shared" si="15"/>
        <v>3.125E-2</v>
      </c>
      <c r="BB119">
        <v>0.92502450400000003</v>
      </c>
      <c r="BC119">
        <v>0.17453292519943295</v>
      </c>
    </row>
    <row r="120" spans="1:55" ht="16.5" thickBot="1" x14ac:dyDescent="0.3">
      <c r="A120" s="80" t="s">
        <v>101</v>
      </c>
      <c r="B120" s="91" t="s">
        <v>152</v>
      </c>
      <c r="C120" t="s">
        <v>125</v>
      </c>
      <c r="D120" s="83" t="s">
        <v>147</v>
      </c>
      <c r="E120" s="84" t="s">
        <v>144</v>
      </c>
      <c r="F120" s="84" t="s">
        <v>145</v>
      </c>
      <c r="G120" s="84" t="s">
        <v>145</v>
      </c>
      <c r="H120" s="84" t="s">
        <v>145</v>
      </c>
      <c r="I120" s="84" t="s">
        <v>145</v>
      </c>
      <c r="J120" s="85" t="s">
        <v>145</v>
      </c>
      <c r="K120" s="86" t="s">
        <v>145</v>
      </c>
      <c r="L120" s="86" t="s">
        <v>157</v>
      </c>
      <c r="M120">
        <v>0.99456521739130432</v>
      </c>
      <c r="N120">
        <v>0.10326086956521739</v>
      </c>
      <c r="O120">
        <v>0.16304347826086957</v>
      </c>
      <c r="P120">
        <f t="shared" si="8"/>
        <v>0</v>
      </c>
      <c r="Q120">
        <v>0.16304347826086957</v>
      </c>
      <c r="R120">
        <v>0.20108695652173914</v>
      </c>
      <c r="S120">
        <f t="shared" si="9"/>
        <v>2.7173913043478243E-2</v>
      </c>
      <c r="T120">
        <v>0.22826086956521738</v>
      </c>
      <c r="U120">
        <v>0.36956521739130432</v>
      </c>
      <c r="V120">
        <f t="shared" si="10"/>
        <v>0</v>
      </c>
      <c r="W120">
        <v>0.36956521739130432</v>
      </c>
      <c r="X120">
        <v>0.40217391304347827</v>
      </c>
      <c r="Y120">
        <f t="shared" si="11"/>
        <v>0.13043478260869568</v>
      </c>
      <c r="Z120">
        <v>0.27173913043478259</v>
      </c>
      <c r="AA120">
        <v>9.7826086956521743E-2</v>
      </c>
      <c r="AB120">
        <v>0.45652173913043476</v>
      </c>
      <c r="AC120">
        <v>0.34782608695652173</v>
      </c>
      <c r="AD120">
        <v>0.42391304347826086</v>
      </c>
      <c r="AE120">
        <v>0.43478260869565216</v>
      </c>
      <c r="AF120">
        <v>4.3478260869565216E-2</v>
      </c>
      <c r="AG120">
        <v>0.64130434782608692</v>
      </c>
      <c r="AH120">
        <v>0.29891304347826086</v>
      </c>
      <c r="AI120">
        <v>0.1358695652173913</v>
      </c>
      <c r="AJ120">
        <v>9.7826086956521743E-2</v>
      </c>
      <c r="AK120">
        <v>2.1739130434782608E-2</v>
      </c>
      <c r="AL120">
        <v>0.17391304347826086</v>
      </c>
      <c r="AM120">
        <v>0.22826086956521738</v>
      </c>
      <c r="AN120">
        <v>0.25</v>
      </c>
      <c r="AO120">
        <f t="shared" si="12"/>
        <v>7.0652173913043459E-2</v>
      </c>
      <c r="AP120">
        <v>0.32065217391304346</v>
      </c>
      <c r="AQ120">
        <v>0.18478260869565216</v>
      </c>
      <c r="AR120">
        <v>0.47826086956521741</v>
      </c>
      <c r="AS120">
        <v>7.6086956521739135E-2</v>
      </c>
      <c r="AT120">
        <v>0.10869565217391304</v>
      </c>
      <c r="AU120">
        <f t="shared" si="13"/>
        <v>3.2608695652173905E-2</v>
      </c>
      <c r="AV120">
        <v>5.434782608695652E-2</v>
      </c>
      <c r="AW120">
        <v>9.2391304347826081E-2</v>
      </c>
      <c r="AX120">
        <f t="shared" si="14"/>
        <v>3.8043478260869561E-2</v>
      </c>
      <c r="AY120">
        <v>4.3478260869565216E-2</v>
      </c>
      <c r="AZ120">
        <v>7.0652173913043473E-2</v>
      </c>
      <c r="BA120">
        <f t="shared" si="15"/>
        <v>2.7173913043478257E-2</v>
      </c>
      <c r="BB120">
        <v>0.99483767400000001</v>
      </c>
      <c r="BC120">
        <v>0.26179938800000002</v>
      </c>
    </row>
    <row r="121" spans="1:55" ht="16.5" thickBot="1" x14ac:dyDescent="0.3">
      <c r="A121" s="80" t="s">
        <v>101</v>
      </c>
      <c r="B121" s="91" t="s">
        <v>152</v>
      </c>
      <c r="C121" t="s">
        <v>125</v>
      </c>
      <c r="D121" s="83" t="s">
        <v>147</v>
      </c>
      <c r="E121" s="84" t="s">
        <v>144</v>
      </c>
      <c r="F121" s="84" t="s">
        <v>145</v>
      </c>
      <c r="G121" s="84" t="s">
        <v>145</v>
      </c>
      <c r="H121" s="84" t="s">
        <v>145</v>
      </c>
      <c r="I121" s="84" t="s">
        <v>145</v>
      </c>
      <c r="J121" s="85" t="s">
        <v>145</v>
      </c>
      <c r="K121" s="86" t="s">
        <v>145</v>
      </c>
      <c r="L121" s="86" t="s">
        <v>157</v>
      </c>
      <c r="M121">
        <v>1</v>
      </c>
      <c r="N121">
        <v>0.08</v>
      </c>
      <c r="O121">
        <v>0.15</v>
      </c>
      <c r="P121">
        <f t="shared" si="8"/>
        <v>1.0000000000000009E-2</v>
      </c>
      <c r="Q121">
        <v>0.16</v>
      </c>
      <c r="R121">
        <v>0.22</v>
      </c>
      <c r="S121">
        <f t="shared" si="9"/>
        <v>2.4999999999999994E-2</v>
      </c>
      <c r="T121">
        <v>0.245</v>
      </c>
      <c r="U121">
        <v>0.40500000000000003</v>
      </c>
      <c r="V121">
        <f t="shared" si="10"/>
        <v>-5.0000000000000044E-3</v>
      </c>
      <c r="W121">
        <v>0.4</v>
      </c>
      <c r="X121">
        <v>0.28000000000000003</v>
      </c>
      <c r="Y121">
        <f t="shared" si="11"/>
        <v>0.13000000000000003</v>
      </c>
      <c r="Z121">
        <v>0.15</v>
      </c>
      <c r="AA121">
        <v>0.12</v>
      </c>
      <c r="AB121">
        <v>0.41</v>
      </c>
      <c r="AC121">
        <v>0.34499999999999997</v>
      </c>
      <c r="AD121">
        <v>0.41</v>
      </c>
      <c r="AE121">
        <v>0.5</v>
      </c>
      <c r="AF121">
        <v>0.03</v>
      </c>
      <c r="AG121">
        <v>0.72</v>
      </c>
      <c r="AH121">
        <v>0.28999999999999998</v>
      </c>
      <c r="AI121">
        <v>0.13</v>
      </c>
      <c r="AJ121">
        <v>0.09</v>
      </c>
      <c r="AK121">
        <v>2.5000000000000001E-2</v>
      </c>
      <c r="AL121">
        <v>0.16</v>
      </c>
      <c r="AM121">
        <v>0.26</v>
      </c>
      <c r="AN121">
        <v>0.28999999999999998</v>
      </c>
      <c r="AO121">
        <f t="shared" si="12"/>
        <v>5.0000000000000044E-2</v>
      </c>
      <c r="AP121">
        <v>0.34</v>
      </c>
      <c r="AQ121">
        <v>0.16</v>
      </c>
      <c r="AR121">
        <v>0.5</v>
      </c>
      <c r="AS121">
        <v>0.05</v>
      </c>
      <c r="AT121">
        <v>0.12</v>
      </c>
      <c r="AU121">
        <f t="shared" si="13"/>
        <v>6.9999999999999993E-2</v>
      </c>
      <c r="AV121">
        <v>0.04</v>
      </c>
      <c r="AW121">
        <v>0.12</v>
      </c>
      <c r="AX121">
        <f t="shared" si="14"/>
        <v>7.9999999999999988E-2</v>
      </c>
      <c r="AY121">
        <v>0.04</v>
      </c>
      <c r="AZ121">
        <v>0.1</v>
      </c>
      <c r="BA121">
        <f t="shared" si="15"/>
        <v>6.0000000000000005E-2</v>
      </c>
      <c r="BB121">
        <v>1.047197551</v>
      </c>
      <c r="BC121">
        <v>0.36651914291880922</v>
      </c>
    </row>
    <row r="122" spans="1:55" ht="16.5" thickBot="1" x14ac:dyDescent="0.3">
      <c r="A122" s="80" t="s">
        <v>101</v>
      </c>
      <c r="B122" s="91" t="s">
        <v>152</v>
      </c>
      <c r="C122" t="s">
        <v>125</v>
      </c>
      <c r="D122" s="83" t="s">
        <v>147</v>
      </c>
      <c r="E122" s="84" t="s">
        <v>144</v>
      </c>
      <c r="F122" s="84" t="s">
        <v>145</v>
      </c>
      <c r="G122" s="84" t="s">
        <v>145</v>
      </c>
      <c r="H122" s="84" t="s">
        <v>145</v>
      </c>
      <c r="I122" s="84" t="s">
        <v>145</v>
      </c>
      <c r="J122" s="85" t="s">
        <v>145</v>
      </c>
      <c r="K122" s="86" t="s">
        <v>145</v>
      </c>
      <c r="L122" s="86" t="s">
        <v>157</v>
      </c>
      <c r="M122">
        <v>1</v>
      </c>
      <c r="N122">
        <v>0.10416666666666667</v>
      </c>
      <c r="O122">
        <v>0.14583333333333334</v>
      </c>
      <c r="P122">
        <f t="shared" si="8"/>
        <v>2.0833333333333315E-2</v>
      </c>
      <c r="Q122">
        <v>0.16666666666666666</v>
      </c>
      <c r="R122">
        <v>0.21875</v>
      </c>
      <c r="S122">
        <f t="shared" si="9"/>
        <v>4.1666666666666685E-2</v>
      </c>
      <c r="T122">
        <v>0.26041666666666669</v>
      </c>
      <c r="U122">
        <v>0.44270833333333331</v>
      </c>
      <c r="V122">
        <f t="shared" si="10"/>
        <v>3.645833333333337E-2</v>
      </c>
      <c r="W122">
        <v>0.47916666666666669</v>
      </c>
      <c r="X122">
        <v>0.39583333333333331</v>
      </c>
      <c r="Y122">
        <f t="shared" si="11"/>
        <v>8.3333333333333315E-2</v>
      </c>
      <c r="Z122">
        <v>0.3125</v>
      </c>
      <c r="AA122">
        <v>8.8541666666666671E-2</v>
      </c>
      <c r="AB122">
        <v>0.47916666666666669</v>
      </c>
      <c r="AC122">
        <v>0.32291666666666669</v>
      </c>
      <c r="AD122">
        <v>0.46875</v>
      </c>
      <c r="AE122">
        <v>0.41666666666666669</v>
      </c>
      <c r="AF122">
        <v>5.2083333333333336E-2</v>
      </c>
      <c r="AG122">
        <v>0.63541666666666663</v>
      </c>
      <c r="AH122">
        <v>0.21875</v>
      </c>
      <c r="AI122">
        <v>8.3333333333333329E-2</v>
      </c>
      <c r="AJ122">
        <v>7.2916666666666671E-2</v>
      </c>
      <c r="AK122">
        <v>3.6458333333333336E-2</v>
      </c>
      <c r="AL122">
        <v>0.17708333333333334</v>
      </c>
      <c r="AM122">
        <v>0.29166666666666669</v>
      </c>
      <c r="AN122">
        <v>0.26041666666666669</v>
      </c>
      <c r="AO122">
        <f t="shared" si="12"/>
        <v>5.2083333333333315E-2</v>
      </c>
      <c r="AP122">
        <v>0.3125</v>
      </c>
      <c r="AQ122">
        <v>0.17708333333333334</v>
      </c>
      <c r="AR122">
        <v>0.5625</v>
      </c>
      <c r="AS122">
        <v>5.7291666666666664E-2</v>
      </c>
      <c r="AT122">
        <v>8.3333333333333329E-2</v>
      </c>
      <c r="AU122">
        <f t="shared" si="13"/>
        <v>2.6041666666666664E-2</v>
      </c>
      <c r="AV122">
        <v>5.2083333333333336E-2</v>
      </c>
      <c r="AW122">
        <v>7.8125E-2</v>
      </c>
      <c r="AX122">
        <f t="shared" si="14"/>
        <v>2.6041666666666664E-2</v>
      </c>
      <c r="AY122">
        <v>5.2083333333333336E-2</v>
      </c>
      <c r="AZ122">
        <v>5.7291666666666664E-2</v>
      </c>
      <c r="BA122">
        <f t="shared" si="15"/>
        <v>5.2083333333333287E-3</v>
      </c>
      <c r="BB122">
        <v>1.0471975511965976</v>
      </c>
      <c r="BC122">
        <v>0.13962633999999999</v>
      </c>
    </row>
    <row r="123" spans="1:55" ht="16.5" thickBot="1" x14ac:dyDescent="0.3">
      <c r="A123" s="80" t="s">
        <v>101</v>
      </c>
      <c r="B123" s="91" t="s">
        <v>152</v>
      </c>
      <c r="C123" t="s">
        <v>125</v>
      </c>
      <c r="D123" s="83" t="s">
        <v>147</v>
      </c>
      <c r="E123" s="84" t="s">
        <v>144</v>
      </c>
      <c r="F123" s="84" t="s">
        <v>145</v>
      </c>
      <c r="G123" s="84" t="s">
        <v>145</v>
      </c>
      <c r="H123" s="84" t="s">
        <v>145</v>
      </c>
      <c r="I123" s="84" t="s">
        <v>145</v>
      </c>
      <c r="J123" s="85" t="s">
        <v>145</v>
      </c>
      <c r="K123" s="86" t="s">
        <v>145</v>
      </c>
      <c r="L123" s="86" t="s">
        <v>157</v>
      </c>
      <c r="M123">
        <v>1.0229885057471264</v>
      </c>
      <c r="N123">
        <v>0.11494252873563218</v>
      </c>
      <c r="O123">
        <v>0.17241379310344829</v>
      </c>
      <c r="P123">
        <f t="shared" si="8"/>
        <v>1.1494252873563204E-2</v>
      </c>
      <c r="Q123">
        <v>0.18390804597701149</v>
      </c>
      <c r="R123">
        <v>0.26436781609195403</v>
      </c>
      <c r="S123">
        <f t="shared" si="9"/>
        <v>2.2988505747126409E-2</v>
      </c>
      <c r="T123">
        <v>0.28735632183908044</v>
      </c>
      <c r="U123">
        <v>0.43678160919540232</v>
      </c>
      <c r="V123">
        <f t="shared" si="10"/>
        <v>1.1494252873563204E-2</v>
      </c>
      <c r="W123">
        <v>0.44827586206896552</v>
      </c>
      <c r="X123">
        <v>0.44827586206896552</v>
      </c>
      <c r="Y123">
        <f t="shared" si="11"/>
        <v>0.16091954022988508</v>
      </c>
      <c r="Z123">
        <v>0.28735632183908044</v>
      </c>
      <c r="AA123">
        <v>0.13793103448275862</v>
      </c>
      <c r="AB123">
        <v>0.47126436781609193</v>
      </c>
      <c r="AC123">
        <v>0.34482758620689657</v>
      </c>
      <c r="AD123">
        <v>0.43678160919540232</v>
      </c>
      <c r="AE123">
        <v>0.50574712643678166</v>
      </c>
      <c r="AF123">
        <v>3.4482758620689655E-2</v>
      </c>
      <c r="AG123">
        <v>0.65517241379310343</v>
      </c>
      <c r="AH123">
        <v>0.23563218390804597</v>
      </c>
      <c r="AI123">
        <v>0.10344827586206896</v>
      </c>
      <c r="AJ123">
        <v>6.8965517241379309E-2</v>
      </c>
      <c r="AK123">
        <v>1.7241379310344827E-2</v>
      </c>
      <c r="AL123">
        <v>0.20689655172413793</v>
      </c>
      <c r="AM123">
        <v>0.17241379310344829</v>
      </c>
      <c r="AN123">
        <v>0.27586206896551724</v>
      </c>
      <c r="AO123">
        <f t="shared" si="12"/>
        <v>9.1954022988505746E-2</v>
      </c>
      <c r="AP123">
        <v>0.36781609195402298</v>
      </c>
      <c r="AQ123">
        <v>0.20689655172413793</v>
      </c>
      <c r="AR123">
        <v>0.45977011494252873</v>
      </c>
      <c r="AS123">
        <v>8.0459770114942528E-2</v>
      </c>
      <c r="AT123">
        <v>9.1954022988505746E-2</v>
      </c>
      <c r="AU123">
        <f t="shared" si="13"/>
        <v>1.1494252873563218E-2</v>
      </c>
      <c r="AV123">
        <v>5.7471264367816091E-2</v>
      </c>
      <c r="AW123">
        <v>8.6206896551724144E-2</v>
      </c>
      <c r="AX123">
        <f t="shared" si="14"/>
        <v>2.8735632183908053E-2</v>
      </c>
      <c r="AY123">
        <v>4.5977011494252873E-2</v>
      </c>
      <c r="AZ123">
        <v>8.0459770114942528E-2</v>
      </c>
      <c r="BA123">
        <f t="shared" si="15"/>
        <v>3.4482758620689655E-2</v>
      </c>
      <c r="BB123">
        <v>1.0821041362364843</v>
      </c>
      <c r="BC123">
        <v>0.19198621771937624</v>
      </c>
    </row>
    <row r="124" spans="1:55" ht="16.5" thickBot="1" x14ac:dyDescent="0.3">
      <c r="A124" s="80" t="s">
        <v>101</v>
      </c>
      <c r="B124" s="91" t="s">
        <v>152</v>
      </c>
      <c r="C124" t="s">
        <v>125</v>
      </c>
      <c r="D124" s="83" t="s">
        <v>147</v>
      </c>
      <c r="E124" s="84" t="s">
        <v>144</v>
      </c>
      <c r="F124" s="84" t="s">
        <v>145</v>
      </c>
      <c r="G124" s="84" t="s">
        <v>145</v>
      </c>
      <c r="H124" s="84" t="s">
        <v>145</v>
      </c>
      <c r="I124" s="84" t="s">
        <v>145</v>
      </c>
      <c r="J124" s="85" t="s">
        <v>145</v>
      </c>
      <c r="K124" s="86" t="s">
        <v>145</v>
      </c>
      <c r="L124" s="86" t="s">
        <v>157</v>
      </c>
      <c r="M124">
        <v>1</v>
      </c>
      <c r="N124">
        <v>8.1632653061224483E-2</v>
      </c>
      <c r="O124">
        <v>0.14285714285714285</v>
      </c>
      <c r="P124">
        <f t="shared" si="8"/>
        <v>2.0408163265306117E-2</v>
      </c>
      <c r="Q124">
        <v>0.16326530612244897</v>
      </c>
      <c r="R124">
        <v>0.21428571428571427</v>
      </c>
      <c r="S124">
        <f t="shared" si="9"/>
        <v>3.061224489795919E-2</v>
      </c>
      <c r="T124">
        <v>0.24489795918367346</v>
      </c>
      <c r="U124">
        <v>0.41836734693877553</v>
      </c>
      <c r="V124">
        <f t="shared" si="10"/>
        <v>3.0612244897959162E-2</v>
      </c>
      <c r="W124">
        <v>0.44897959183673469</v>
      </c>
      <c r="X124">
        <v>0.37755102040816324</v>
      </c>
      <c r="Y124">
        <f t="shared" si="11"/>
        <v>0.14285714285714282</v>
      </c>
      <c r="Z124">
        <v>0.23469387755102042</v>
      </c>
      <c r="AA124">
        <v>0.11224489795918367</v>
      </c>
      <c r="AB124">
        <v>0.44897959183673469</v>
      </c>
      <c r="AC124">
        <v>0.35714285714285715</v>
      </c>
      <c r="AD124">
        <v>0.43877551020408162</v>
      </c>
      <c r="AE124">
        <v>0.48979591836734693</v>
      </c>
      <c r="AF124">
        <v>3.0612244897959183E-2</v>
      </c>
      <c r="AG124">
        <v>0.55102040816326525</v>
      </c>
      <c r="AH124">
        <v>0.21428571428571427</v>
      </c>
      <c r="AI124">
        <v>0.10204081632653061</v>
      </c>
      <c r="AJ124">
        <v>7.1428571428571425E-2</v>
      </c>
      <c r="AK124">
        <v>2.5510204081632654E-2</v>
      </c>
      <c r="AL124">
        <v>0.16326530612244897</v>
      </c>
      <c r="AM124">
        <v>0.25510204081632654</v>
      </c>
      <c r="AN124">
        <v>0.29591836734693877</v>
      </c>
      <c r="AO124">
        <f t="shared" si="12"/>
        <v>6.122448979591838E-2</v>
      </c>
      <c r="AP124">
        <v>0.35714285714285715</v>
      </c>
      <c r="AQ124">
        <v>0.15306122448979592</v>
      </c>
      <c r="AR124">
        <v>0.40816326530612246</v>
      </c>
      <c r="AS124">
        <v>7.1428571428571425E-2</v>
      </c>
      <c r="AT124">
        <v>8.1632653061224483E-2</v>
      </c>
      <c r="AU124">
        <f t="shared" si="13"/>
        <v>1.0204081632653059E-2</v>
      </c>
      <c r="AV124">
        <v>4.0816326530612242E-2</v>
      </c>
      <c r="AW124">
        <v>9.1836734693877556E-2</v>
      </c>
      <c r="AX124">
        <f t="shared" si="14"/>
        <v>5.1020408163265314E-2</v>
      </c>
      <c r="AY124">
        <v>3.0612244897959183E-2</v>
      </c>
      <c r="AZ124">
        <v>9.1836734693877556E-2</v>
      </c>
      <c r="BA124">
        <f t="shared" si="15"/>
        <v>6.1224489795918373E-2</v>
      </c>
      <c r="BB124">
        <v>1.0821041360000001</v>
      </c>
      <c r="BC124">
        <v>0.15707963267948966</v>
      </c>
    </row>
    <row r="125" spans="1:55" ht="16.5" thickBot="1" x14ac:dyDescent="0.3">
      <c r="A125" s="80" t="s">
        <v>101</v>
      </c>
      <c r="B125" s="91" t="s">
        <v>152</v>
      </c>
      <c r="C125" t="s">
        <v>125</v>
      </c>
      <c r="D125" s="83" t="s">
        <v>147</v>
      </c>
      <c r="E125" s="84" t="s">
        <v>144</v>
      </c>
      <c r="F125" s="84" t="s">
        <v>145</v>
      </c>
      <c r="G125" s="84" t="s">
        <v>145</v>
      </c>
      <c r="H125" s="84" t="s">
        <v>145</v>
      </c>
      <c r="I125" s="84" t="s">
        <v>145</v>
      </c>
      <c r="J125" s="85" t="s">
        <v>145</v>
      </c>
      <c r="K125" s="86" t="s">
        <v>145</v>
      </c>
      <c r="L125" s="86" t="s">
        <v>157</v>
      </c>
      <c r="M125">
        <v>1.0306122448979591</v>
      </c>
      <c r="N125">
        <v>7.1428571428571425E-2</v>
      </c>
      <c r="O125">
        <v>0.15306122448979592</v>
      </c>
      <c r="P125">
        <f t="shared" si="8"/>
        <v>1.5306122448979581E-2</v>
      </c>
      <c r="Q125">
        <v>0.1683673469387755</v>
      </c>
      <c r="R125">
        <v>0.19387755102040816</v>
      </c>
      <c r="S125">
        <f t="shared" si="9"/>
        <v>4.0816326530612262E-2</v>
      </c>
      <c r="T125">
        <v>0.23469387755102042</v>
      </c>
      <c r="U125">
        <v>0.35204081632653061</v>
      </c>
      <c r="V125">
        <f t="shared" si="10"/>
        <v>3.5714285714285698E-2</v>
      </c>
      <c r="W125">
        <v>0.38775510204081631</v>
      </c>
      <c r="X125">
        <v>0.31632653061224492</v>
      </c>
      <c r="Y125">
        <f t="shared" si="11"/>
        <v>9.183673469387757E-2</v>
      </c>
      <c r="Z125">
        <v>0.22448979591836735</v>
      </c>
      <c r="AA125">
        <v>0.10204081632653061</v>
      </c>
      <c r="AB125">
        <v>0.39795918367346939</v>
      </c>
      <c r="AC125">
        <v>0.38775510204081631</v>
      </c>
      <c r="AD125">
        <v>0.37755102040816324</v>
      </c>
      <c r="AE125">
        <v>0.45918367346938777</v>
      </c>
      <c r="AF125">
        <v>4.5918367346938778E-2</v>
      </c>
      <c r="AG125">
        <v>0.62244897959183676</v>
      </c>
      <c r="AH125">
        <v>0.23469387755102042</v>
      </c>
      <c r="AI125">
        <v>9.6938775510204078E-2</v>
      </c>
      <c r="AJ125">
        <v>6.1224489795918366E-2</v>
      </c>
      <c r="AK125">
        <v>5.1020408163265307E-2</v>
      </c>
      <c r="AL125">
        <v>0.16326530612244897</v>
      </c>
      <c r="AM125">
        <v>0.29591836734693877</v>
      </c>
      <c r="AN125">
        <v>0.26530612244897961</v>
      </c>
      <c r="AO125">
        <f t="shared" si="12"/>
        <v>7.1428571428571397E-2</v>
      </c>
      <c r="AP125">
        <v>0.33673469387755101</v>
      </c>
      <c r="AQ125">
        <v>0.16326530612244897</v>
      </c>
      <c r="AR125">
        <v>0.54081632653061229</v>
      </c>
      <c r="AS125">
        <v>5.6122448979591837E-2</v>
      </c>
      <c r="AT125">
        <v>8.1632653061224483E-2</v>
      </c>
      <c r="AU125">
        <f t="shared" si="13"/>
        <v>2.5510204081632647E-2</v>
      </c>
      <c r="AV125">
        <v>5.6122448979591837E-2</v>
      </c>
      <c r="AW125">
        <v>9.6938775510204078E-2</v>
      </c>
      <c r="AX125">
        <f t="shared" si="14"/>
        <v>4.0816326530612242E-2</v>
      </c>
      <c r="AY125">
        <v>7.1428571428571425E-2</v>
      </c>
      <c r="AZ125">
        <v>9.1836734693877556E-2</v>
      </c>
      <c r="BA125">
        <f t="shared" si="15"/>
        <v>2.0408163265306131E-2</v>
      </c>
      <c r="BB125">
        <v>1.0471975511965976</v>
      </c>
      <c r="BC125">
        <v>0.19198621771937624</v>
      </c>
    </row>
    <row r="126" spans="1:55" ht="16.5" thickBot="1" x14ac:dyDescent="0.3">
      <c r="A126" s="80" t="s">
        <v>101</v>
      </c>
      <c r="B126" s="91" t="s">
        <v>152</v>
      </c>
      <c r="C126" t="s">
        <v>125</v>
      </c>
      <c r="D126" s="83" t="s">
        <v>147</v>
      </c>
      <c r="E126" s="84" t="s">
        <v>144</v>
      </c>
      <c r="F126" s="84" t="s">
        <v>145</v>
      </c>
      <c r="G126" s="84" t="s">
        <v>145</v>
      </c>
      <c r="H126" s="84" t="s">
        <v>145</v>
      </c>
      <c r="I126" s="84" t="s">
        <v>145</v>
      </c>
      <c r="J126" s="85" t="s">
        <v>145</v>
      </c>
      <c r="K126" s="86" t="s">
        <v>145</v>
      </c>
      <c r="L126" s="86" t="s">
        <v>157</v>
      </c>
      <c r="M126">
        <v>1.0153846153846153</v>
      </c>
      <c r="N126">
        <v>9.2307692307692313E-2</v>
      </c>
      <c r="O126">
        <v>0.15384615384615385</v>
      </c>
      <c r="P126">
        <f t="shared" si="8"/>
        <v>2.3076923076923078E-2</v>
      </c>
      <c r="Q126">
        <v>0.17692307692307693</v>
      </c>
      <c r="R126">
        <v>0.2</v>
      </c>
      <c r="S126">
        <f t="shared" si="9"/>
        <v>4.6153846153846156E-2</v>
      </c>
      <c r="T126">
        <v>0.24615384615384617</v>
      </c>
      <c r="U126">
        <v>0.36923076923076925</v>
      </c>
      <c r="V126">
        <f t="shared" si="10"/>
        <v>7.692307692307665E-3</v>
      </c>
      <c r="W126">
        <v>0.37692307692307692</v>
      </c>
      <c r="X126">
        <v>0.21538460000000001</v>
      </c>
      <c r="Y126">
        <f t="shared" si="11"/>
        <v>7.6923100000000022E-2</v>
      </c>
      <c r="Z126">
        <v>0.13846149999999999</v>
      </c>
      <c r="AA126">
        <v>6.1538461538461542E-2</v>
      </c>
      <c r="AB126">
        <v>0.41538461538461541</v>
      </c>
      <c r="AC126">
        <v>0.44615384615384618</v>
      </c>
      <c r="AD126">
        <v>0.37692307692307692</v>
      </c>
      <c r="AE126">
        <v>0.58461538461538465</v>
      </c>
      <c r="AF126">
        <v>3.0769230769230771E-2</v>
      </c>
      <c r="AG126">
        <v>0.83076923076923082</v>
      </c>
      <c r="AH126">
        <v>0.29230769230769232</v>
      </c>
      <c r="AI126">
        <v>6.1538461538461542E-2</v>
      </c>
      <c r="AJ126">
        <v>6.1538461538461542E-2</v>
      </c>
      <c r="AK126">
        <v>3.0769230769230771E-2</v>
      </c>
      <c r="AL126">
        <v>0.15384615384615385</v>
      </c>
      <c r="AM126">
        <v>0.23076923076923078</v>
      </c>
      <c r="AN126">
        <v>0.15384615384615385</v>
      </c>
      <c r="AO126">
        <f t="shared" si="12"/>
        <v>4.6153846153846156E-2</v>
      </c>
      <c r="AP126">
        <v>0.2</v>
      </c>
      <c r="AQ126">
        <v>0.14615384615384616</v>
      </c>
      <c r="AR126">
        <v>0.4</v>
      </c>
      <c r="AS126">
        <v>4.6153846153846156E-2</v>
      </c>
      <c r="AT126">
        <v>6.1538461538461542E-2</v>
      </c>
      <c r="AU126">
        <f t="shared" si="13"/>
        <v>1.5384615384615385E-2</v>
      </c>
      <c r="AV126">
        <v>4.6153846153846156E-2</v>
      </c>
      <c r="AW126">
        <v>9.2307692307692313E-2</v>
      </c>
      <c r="AX126">
        <f t="shared" si="14"/>
        <v>4.6153846153846156E-2</v>
      </c>
      <c r="AY126">
        <v>3.0769230769230771E-2</v>
      </c>
      <c r="AZ126">
        <v>7.6923076923076927E-2</v>
      </c>
      <c r="BA126">
        <f t="shared" si="15"/>
        <v>4.6153846153846156E-2</v>
      </c>
      <c r="BB126">
        <v>1.2042771839999999</v>
      </c>
      <c r="BC126">
        <v>0.17453292519943295</v>
      </c>
    </row>
    <row r="127" spans="1:55" ht="16.5" thickBot="1" x14ac:dyDescent="0.3">
      <c r="A127" s="80" t="s">
        <v>129</v>
      </c>
      <c r="B127" s="91" t="s">
        <v>155</v>
      </c>
      <c r="C127" t="s">
        <v>125</v>
      </c>
      <c r="D127" s="83" t="s">
        <v>144</v>
      </c>
      <c r="E127" s="84" t="s">
        <v>147</v>
      </c>
      <c r="F127" s="84" t="s">
        <v>145</v>
      </c>
      <c r="G127" s="84" t="s">
        <v>145</v>
      </c>
      <c r="H127" s="84" t="s">
        <v>145</v>
      </c>
      <c r="I127" s="84" t="s">
        <v>145</v>
      </c>
      <c r="J127" s="85" t="s">
        <v>145</v>
      </c>
      <c r="K127" s="86" t="s">
        <v>145</v>
      </c>
      <c r="L127" s="86" t="s">
        <v>156</v>
      </c>
      <c r="M127">
        <v>1.0056818181818181</v>
      </c>
      <c r="N127">
        <v>0.125</v>
      </c>
      <c r="O127">
        <v>0.17045454545454544</v>
      </c>
      <c r="P127">
        <f t="shared" si="8"/>
        <v>1.7045454545454558E-2</v>
      </c>
      <c r="Q127">
        <v>0.1875</v>
      </c>
      <c r="R127">
        <v>0.21590909090909091</v>
      </c>
      <c r="S127">
        <f t="shared" si="9"/>
        <v>4.5454545454545442E-2</v>
      </c>
      <c r="T127">
        <v>0.26136363636363635</v>
      </c>
      <c r="U127">
        <v>0.39772727272727271</v>
      </c>
      <c r="V127">
        <f t="shared" si="10"/>
        <v>5.6818181818181823E-2</v>
      </c>
      <c r="W127">
        <v>0.45454545454545453</v>
      </c>
      <c r="X127">
        <v>0.42045454545454547</v>
      </c>
      <c r="Y127">
        <f t="shared" si="11"/>
        <v>2.2727272727272763E-2</v>
      </c>
      <c r="Z127">
        <v>0.39772727272727271</v>
      </c>
      <c r="AA127">
        <v>0.13636363636363635</v>
      </c>
      <c r="AB127">
        <v>0.45454545454545453</v>
      </c>
      <c r="AC127">
        <v>0.36363636363636365</v>
      </c>
      <c r="AD127">
        <v>0.40909090909090912</v>
      </c>
      <c r="AE127">
        <v>0.46590909090909088</v>
      </c>
      <c r="AF127">
        <v>6.8181818181818177E-2</v>
      </c>
      <c r="AG127">
        <v>0.59090909090909094</v>
      </c>
      <c r="AH127">
        <v>0.21590909090909091</v>
      </c>
      <c r="AI127">
        <v>5.6818181818181816E-2</v>
      </c>
      <c r="AJ127">
        <v>7.9545454545454544E-2</v>
      </c>
      <c r="AK127">
        <v>1.1363636363636364E-2</v>
      </c>
      <c r="AL127">
        <v>0.25</v>
      </c>
      <c r="AM127">
        <v>0.15909090909090909</v>
      </c>
      <c r="AN127">
        <v>0.20454545454545456</v>
      </c>
      <c r="AO127">
        <f t="shared" si="12"/>
        <v>7.9545454545454558E-2</v>
      </c>
      <c r="AP127">
        <v>0.28409090909090912</v>
      </c>
      <c r="AQ127">
        <v>0.19318181818181818</v>
      </c>
      <c r="AR127">
        <v>0.71590909090909094</v>
      </c>
      <c r="AS127">
        <v>6.25E-2</v>
      </c>
      <c r="AT127">
        <v>0.13636363636363635</v>
      </c>
      <c r="AU127">
        <f t="shared" si="13"/>
        <v>7.3863636363636354E-2</v>
      </c>
      <c r="AV127">
        <v>6.8181818181818177E-2</v>
      </c>
      <c r="AW127">
        <v>0.14772727272727273</v>
      </c>
      <c r="AX127">
        <f t="shared" si="14"/>
        <v>7.9545454545454558E-2</v>
      </c>
      <c r="AY127">
        <v>5.113636363636364E-2</v>
      </c>
      <c r="AZ127">
        <v>6.8181818181818177E-2</v>
      </c>
      <c r="BA127">
        <f t="shared" si="15"/>
        <v>1.7045454545454537E-2</v>
      </c>
      <c r="BB127">
        <v>1.1693705988362009</v>
      </c>
      <c r="BC127">
        <v>0.19198621771937624</v>
      </c>
    </row>
    <row r="128" spans="1:55" ht="16.5" thickBot="1" x14ac:dyDescent="0.3">
      <c r="A128" s="80" t="s">
        <v>129</v>
      </c>
      <c r="B128" s="91" t="s">
        <v>155</v>
      </c>
      <c r="C128" t="s">
        <v>125</v>
      </c>
      <c r="D128" s="83" t="s">
        <v>144</v>
      </c>
      <c r="E128" s="84" t="s">
        <v>147</v>
      </c>
      <c r="F128" s="84" t="s">
        <v>145</v>
      </c>
      <c r="G128" s="84" t="s">
        <v>145</v>
      </c>
      <c r="H128" s="84" t="s">
        <v>145</v>
      </c>
      <c r="I128" s="84" t="s">
        <v>145</v>
      </c>
      <c r="J128" s="85" t="s">
        <v>145</v>
      </c>
      <c r="K128" s="86" t="s">
        <v>145</v>
      </c>
      <c r="L128" s="86" t="s">
        <v>156</v>
      </c>
      <c r="M128">
        <v>0.98913043478260865</v>
      </c>
      <c r="N128">
        <v>0.10869565217391304</v>
      </c>
      <c r="O128">
        <v>0.15760869565217392</v>
      </c>
      <c r="P128">
        <f t="shared" si="8"/>
        <v>-2.7173913043478271E-2</v>
      </c>
      <c r="Q128">
        <v>0.13043478260869565</v>
      </c>
      <c r="R128">
        <v>0.18478260869565216</v>
      </c>
      <c r="S128">
        <f t="shared" si="9"/>
        <v>5.4347826086956541E-2</v>
      </c>
      <c r="T128">
        <v>0.2391304347826087</v>
      </c>
      <c r="U128">
        <v>0.38043478260869568</v>
      </c>
      <c r="V128">
        <f t="shared" si="10"/>
        <v>7.608695652173908E-2</v>
      </c>
      <c r="W128">
        <v>0.45652173913043476</v>
      </c>
      <c r="X128">
        <v>0.33695652173913043</v>
      </c>
      <c r="Y128">
        <f t="shared" si="11"/>
        <v>2.1739130434782594E-2</v>
      </c>
      <c r="Z128">
        <v>0.31521739130434784</v>
      </c>
      <c r="AA128">
        <v>0.13043478260869565</v>
      </c>
      <c r="AB128">
        <v>0.41304347826086957</v>
      </c>
      <c r="AC128">
        <v>0.33695652173913043</v>
      </c>
      <c r="AD128">
        <v>0.39130434782608697</v>
      </c>
      <c r="AE128">
        <v>0.4891304347826087</v>
      </c>
      <c r="AF128">
        <v>6.5217391304347824E-2</v>
      </c>
      <c r="AG128">
        <v>0.55434782608695654</v>
      </c>
      <c r="AH128">
        <v>0.14130434782608695</v>
      </c>
      <c r="AI128">
        <v>5.434782608695652E-2</v>
      </c>
      <c r="AJ128">
        <v>6.5217391304347824E-2</v>
      </c>
      <c r="AK128">
        <v>3.2608695652173912E-2</v>
      </c>
      <c r="AL128">
        <v>0.16304347826086957</v>
      </c>
      <c r="AM128">
        <v>0.25</v>
      </c>
      <c r="AN128">
        <v>0.29347826086956524</v>
      </c>
      <c r="AO128">
        <f t="shared" si="12"/>
        <v>5.4347826086956486E-2</v>
      </c>
      <c r="AP128">
        <v>0.34782608695652173</v>
      </c>
      <c r="AQ128">
        <v>0.16304347826086957</v>
      </c>
      <c r="AR128">
        <v>0.75</v>
      </c>
      <c r="AS128">
        <v>5.434782608695652E-2</v>
      </c>
      <c r="AT128">
        <v>0.16304347826086957</v>
      </c>
      <c r="AU128">
        <f t="shared" si="13"/>
        <v>0.10869565217391305</v>
      </c>
      <c r="AV128">
        <v>4.3478260869565216E-2</v>
      </c>
      <c r="AW128">
        <v>0.17391304347826086</v>
      </c>
      <c r="AX128">
        <f t="shared" si="14"/>
        <v>0.13043478260869565</v>
      </c>
      <c r="AY128">
        <v>4.3478260869565216E-2</v>
      </c>
      <c r="AZ128">
        <v>0.11956521739130435</v>
      </c>
      <c r="BA128">
        <f t="shared" si="15"/>
        <v>7.6086956521739135E-2</v>
      </c>
      <c r="BB128">
        <v>1.2042771838760873</v>
      </c>
      <c r="BC128">
        <v>0.4014257279586958</v>
      </c>
    </row>
    <row r="129" spans="1:55" ht="16.5" thickBot="1" x14ac:dyDescent="0.3">
      <c r="A129" s="80" t="s">
        <v>129</v>
      </c>
      <c r="B129" s="91" t="s">
        <v>155</v>
      </c>
      <c r="C129" t="s">
        <v>125</v>
      </c>
      <c r="D129" s="83" t="s">
        <v>144</v>
      </c>
      <c r="E129" s="84" t="s">
        <v>147</v>
      </c>
      <c r="F129" s="84" t="s">
        <v>145</v>
      </c>
      <c r="G129" s="84" t="s">
        <v>145</v>
      </c>
      <c r="H129" s="84" t="s">
        <v>145</v>
      </c>
      <c r="I129" s="84" t="s">
        <v>145</v>
      </c>
      <c r="J129" s="85" t="s">
        <v>145</v>
      </c>
      <c r="K129" s="86" t="s">
        <v>145</v>
      </c>
      <c r="L129" s="86" t="s">
        <v>156</v>
      </c>
      <c r="M129">
        <v>1.0056818181818181</v>
      </c>
      <c r="N129">
        <v>0.10227272727272728</v>
      </c>
      <c r="O129">
        <v>0.15909090909090909</v>
      </c>
      <c r="P129">
        <f t="shared" si="8"/>
        <v>2.2727272727272735E-2</v>
      </c>
      <c r="Q129">
        <v>0.18181818181818182</v>
      </c>
      <c r="R129">
        <v>0.21590909090909091</v>
      </c>
      <c r="S129">
        <f t="shared" si="9"/>
        <v>4.5454545454545442E-2</v>
      </c>
      <c r="T129">
        <v>0.26136363636363635</v>
      </c>
      <c r="U129">
        <v>0.40909090909090912</v>
      </c>
      <c r="V129">
        <f t="shared" si="10"/>
        <v>5.6818181818181768E-2</v>
      </c>
      <c r="W129">
        <v>0.46590909090909088</v>
      </c>
      <c r="X129">
        <v>0.30681818181818182</v>
      </c>
      <c r="Y129">
        <f t="shared" si="11"/>
        <v>5.6818181818181823E-2</v>
      </c>
      <c r="Z129">
        <v>0.25</v>
      </c>
      <c r="AA129">
        <v>0.13636363636363635</v>
      </c>
      <c r="AB129">
        <v>0.42045454545454547</v>
      </c>
      <c r="AC129">
        <v>0.38636363636363635</v>
      </c>
      <c r="AD129">
        <v>0.42045454545454547</v>
      </c>
      <c r="AE129">
        <v>0.5</v>
      </c>
      <c r="AF129">
        <v>5.6818181818181816E-2</v>
      </c>
      <c r="AG129">
        <v>0.56818181818181823</v>
      </c>
      <c r="AH129">
        <v>0.20454545454545456</v>
      </c>
      <c r="AI129">
        <v>9.0909090909090912E-2</v>
      </c>
      <c r="AJ129">
        <v>9.0909090909090912E-2</v>
      </c>
      <c r="AK129">
        <v>2.2727272727272728E-2</v>
      </c>
      <c r="AL129">
        <v>0.19318181818181818</v>
      </c>
      <c r="AM129">
        <v>0.23863636363636365</v>
      </c>
      <c r="AN129">
        <v>0.32954545454545453</v>
      </c>
      <c r="AO129">
        <f t="shared" si="12"/>
        <v>6.8181818181818177E-2</v>
      </c>
      <c r="AP129">
        <v>0.39772727272727271</v>
      </c>
      <c r="AQ129">
        <v>0.19318181818181818</v>
      </c>
      <c r="AR129">
        <v>0.70454545454545459</v>
      </c>
      <c r="AS129">
        <v>5.6818181818181816E-2</v>
      </c>
      <c r="AT129">
        <v>0.15909090909090909</v>
      </c>
      <c r="AU129">
        <f t="shared" si="13"/>
        <v>0.10227272727272727</v>
      </c>
      <c r="AV129">
        <v>5.6818181818181816E-2</v>
      </c>
      <c r="AW129">
        <v>0.19318181818181818</v>
      </c>
      <c r="AX129">
        <f t="shared" si="14"/>
        <v>0.13636363636363635</v>
      </c>
      <c r="AY129">
        <v>5.113636363636364E-2</v>
      </c>
      <c r="AZ129">
        <v>0.13636363636363635</v>
      </c>
      <c r="BA129">
        <f t="shared" si="15"/>
        <v>8.5227272727272707E-2</v>
      </c>
      <c r="BB129">
        <v>1.1519173063162575</v>
      </c>
      <c r="BC129">
        <v>0.47123889803846897</v>
      </c>
    </row>
    <row r="130" spans="1:55" ht="16.5" thickBot="1" x14ac:dyDescent="0.3">
      <c r="A130" s="80" t="s">
        <v>129</v>
      </c>
      <c r="B130" s="91" t="s">
        <v>155</v>
      </c>
      <c r="C130" t="s">
        <v>125</v>
      </c>
      <c r="D130" s="83" t="s">
        <v>144</v>
      </c>
      <c r="E130" s="84" t="s">
        <v>147</v>
      </c>
      <c r="F130" s="84" t="s">
        <v>145</v>
      </c>
      <c r="G130" s="84" t="s">
        <v>145</v>
      </c>
      <c r="H130" s="84" t="s">
        <v>145</v>
      </c>
      <c r="I130" s="84" t="s">
        <v>145</v>
      </c>
      <c r="J130" s="85" t="s">
        <v>145</v>
      </c>
      <c r="K130" s="86" t="s">
        <v>145</v>
      </c>
      <c r="L130" s="86" t="s">
        <v>156</v>
      </c>
      <c r="M130">
        <v>1.0319148936170213</v>
      </c>
      <c r="N130">
        <v>0.10638297872340426</v>
      </c>
      <c r="O130">
        <v>0.15957446808510639</v>
      </c>
      <c r="P130">
        <f t="shared" si="8"/>
        <v>2.1276595744680854E-2</v>
      </c>
      <c r="Q130">
        <v>0.18085106382978725</v>
      </c>
      <c r="R130">
        <v>0.23404255319148937</v>
      </c>
      <c r="S130">
        <f t="shared" si="9"/>
        <v>4.2553191489361708E-2</v>
      </c>
      <c r="T130">
        <v>0.27659574468085107</v>
      </c>
      <c r="U130">
        <v>0.39361702127659576</v>
      </c>
      <c r="V130">
        <f t="shared" si="10"/>
        <v>2.1276595744680826E-2</v>
      </c>
      <c r="W130">
        <v>0.41489361702127658</v>
      </c>
      <c r="X130">
        <v>0.27659574468085107</v>
      </c>
      <c r="Y130">
        <f t="shared" si="11"/>
        <v>4.2553191489361708E-2</v>
      </c>
      <c r="Z130">
        <v>0.23404255319148937</v>
      </c>
      <c r="AA130">
        <v>0.11702127659574468</v>
      </c>
      <c r="AB130">
        <v>0.41489361702127658</v>
      </c>
      <c r="AC130">
        <v>0.43617021276595747</v>
      </c>
      <c r="AD130">
        <v>0.38297872340425532</v>
      </c>
      <c r="AE130">
        <v>0.52127659574468088</v>
      </c>
      <c r="AF130">
        <v>4.2553191489361701E-2</v>
      </c>
      <c r="AG130">
        <v>0.7021276595744681</v>
      </c>
      <c r="AH130">
        <v>0.21276595744680851</v>
      </c>
      <c r="AI130">
        <v>5.3191489361702128E-2</v>
      </c>
      <c r="AJ130">
        <v>5.3191489361702128E-2</v>
      </c>
      <c r="AK130">
        <v>5.3191489361702128E-2</v>
      </c>
      <c r="AL130">
        <v>0.19148936170212766</v>
      </c>
      <c r="AM130">
        <v>0.2978723404255319</v>
      </c>
      <c r="AN130">
        <v>0.32978723404255317</v>
      </c>
      <c r="AO130">
        <f t="shared" si="12"/>
        <v>5.3191489361702149E-2</v>
      </c>
      <c r="AP130">
        <v>0.38297872340425532</v>
      </c>
      <c r="AQ130">
        <v>0.21276595744680851</v>
      </c>
      <c r="AR130">
        <v>0.61702127659574468</v>
      </c>
      <c r="AS130">
        <v>8.5106382978723402E-2</v>
      </c>
      <c r="AT130">
        <v>0.15957446808510639</v>
      </c>
      <c r="AU130">
        <f t="shared" si="13"/>
        <v>7.4468085106382989E-2</v>
      </c>
      <c r="AV130">
        <v>6.3829787234042548E-2</v>
      </c>
      <c r="AW130">
        <v>0.20212765957446807</v>
      </c>
      <c r="AX130">
        <f t="shared" si="14"/>
        <v>0.13829787234042551</v>
      </c>
      <c r="AY130">
        <v>5.3191489361702128E-2</v>
      </c>
      <c r="AZ130">
        <v>0.15957446808510639</v>
      </c>
      <c r="BA130">
        <f t="shared" si="15"/>
        <v>0.10638297872340427</v>
      </c>
      <c r="BB130">
        <v>1.0471975511965976</v>
      </c>
      <c r="BC130">
        <v>0.41887902047863912</v>
      </c>
    </row>
    <row r="131" spans="1:55" ht="16.5" thickBot="1" x14ac:dyDescent="0.3">
      <c r="A131" s="80" t="s">
        <v>129</v>
      </c>
      <c r="B131" s="91" t="s">
        <v>155</v>
      </c>
      <c r="C131" t="s">
        <v>125</v>
      </c>
      <c r="D131" s="83" t="s">
        <v>144</v>
      </c>
      <c r="E131" s="84" t="s">
        <v>147</v>
      </c>
      <c r="F131" s="84" t="s">
        <v>145</v>
      </c>
      <c r="G131" s="84" t="s">
        <v>145</v>
      </c>
      <c r="H131" s="84" t="s">
        <v>145</v>
      </c>
      <c r="I131" s="84" t="s">
        <v>145</v>
      </c>
      <c r="J131" s="85" t="s">
        <v>145</v>
      </c>
      <c r="K131" s="86" t="s">
        <v>145</v>
      </c>
      <c r="L131" s="86" t="s">
        <v>156</v>
      </c>
      <c r="M131">
        <v>1</v>
      </c>
      <c r="N131">
        <v>0.11627906976744186</v>
      </c>
      <c r="O131">
        <v>0.15116279069767441</v>
      </c>
      <c r="P131">
        <f t="shared" ref="P131:P151" si="16">Q131-O131</f>
        <v>1.1627906976744207E-2</v>
      </c>
      <c r="Q131">
        <v>0.16279069767441862</v>
      </c>
      <c r="R131">
        <v>0.19767441860465115</v>
      </c>
      <c r="S131">
        <f t="shared" ref="S131:S151" si="17">T131-R131</f>
        <v>4.6511627906976744E-2</v>
      </c>
      <c r="T131">
        <v>0.2441860465116279</v>
      </c>
      <c r="U131">
        <v>0.32558139534883723</v>
      </c>
      <c r="V131">
        <f t="shared" ref="V131:V151" si="18">W131-U131</f>
        <v>4.6511627906976716E-2</v>
      </c>
      <c r="W131">
        <v>0.37209302325581395</v>
      </c>
      <c r="X131">
        <v>0.40697674418604651</v>
      </c>
      <c r="Y131">
        <f t="shared" ref="Y131:Y151" si="19">X131-Z131</f>
        <v>4.6511627906976771E-2</v>
      </c>
      <c r="Z131">
        <v>0.36046511627906974</v>
      </c>
      <c r="AA131">
        <v>0.13953488372093023</v>
      </c>
      <c r="AB131">
        <v>0.46511627906976744</v>
      </c>
      <c r="AC131">
        <v>0.26744186046511625</v>
      </c>
      <c r="AD131">
        <v>0.43023255813953487</v>
      </c>
      <c r="AE131">
        <v>0.31395348837209303</v>
      </c>
      <c r="AF131">
        <v>5.8139534883720929E-2</v>
      </c>
      <c r="AG131">
        <v>0.59302325581395354</v>
      </c>
      <c r="AH131">
        <v>0.16279069767441862</v>
      </c>
      <c r="AI131">
        <v>6.9767441860465115E-2</v>
      </c>
      <c r="AJ131">
        <v>6.9767441860465115E-2</v>
      </c>
      <c r="AK131">
        <v>1.1627906976744186E-2</v>
      </c>
      <c r="AL131">
        <v>0.18604651162790697</v>
      </c>
      <c r="AM131">
        <v>0.1744186046511628</v>
      </c>
      <c r="AN131">
        <v>0.26162790697674421</v>
      </c>
      <c r="AO131">
        <f t="shared" ref="AO131:AO151" si="20">AP131-AN131</f>
        <v>6.3953488372093026E-2</v>
      </c>
      <c r="AP131">
        <v>0.32558139534883723</v>
      </c>
      <c r="AQ131">
        <v>0.19767441860465115</v>
      </c>
      <c r="AR131">
        <v>0.73255813953488369</v>
      </c>
      <c r="AS131">
        <v>6.9767441860465115E-2</v>
      </c>
      <c r="AT131">
        <v>0.11627906976744186</v>
      </c>
      <c r="AU131">
        <f t="shared" ref="AU131:AU151" si="21">AT131-AS131</f>
        <v>4.6511627906976744E-2</v>
      </c>
      <c r="AV131">
        <v>4.6511627906976744E-2</v>
      </c>
      <c r="AW131">
        <v>0.11627906976744186</v>
      </c>
      <c r="AX131">
        <f t="shared" ref="AX131:AX151" si="22">AW131-AV131</f>
        <v>6.9767441860465115E-2</v>
      </c>
      <c r="AY131">
        <v>4.0697674418604654E-2</v>
      </c>
      <c r="AZ131">
        <v>0.13953488372093023</v>
      </c>
      <c r="BA131">
        <f t="shared" ref="BA131:BA151" si="23">AZ131-AY131</f>
        <v>9.8837209302325577E-2</v>
      </c>
      <c r="BB131">
        <v>1.0471975511965976</v>
      </c>
      <c r="BC131">
        <v>0.27925268031909273</v>
      </c>
    </row>
    <row r="132" spans="1:55" ht="16.5" thickBot="1" x14ac:dyDescent="0.3">
      <c r="A132" s="80" t="s">
        <v>129</v>
      </c>
      <c r="B132" s="91" t="s">
        <v>155</v>
      </c>
      <c r="C132" t="s">
        <v>125</v>
      </c>
      <c r="D132" s="83" t="s">
        <v>144</v>
      </c>
      <c r="E132" s="84" t="s">
        <v>147</v>
      </c>
      <c r="F132" s="84" t="s">
        <v>145</v>
      </c>
      <c r="G132" s="84" t="s">
        <v>145</v>
      </c>
      <c r="H132" s="84" t="s">
        <v>145</v>
      </c>
      <c r="I132" s="84" t="s">
        <v>145</v>
      </c>
      <c r="J132" s="85" t="s">
        <v>145</v>
      </c>
      <c r="K132" s="86" t="s">
        <v>145</v>
      </c>
      <c r="L132" s="86" t="s">
        <v>156</v>
      </c>
      <c r="M132">
        <v>1.0106382978723405</v>
      </c>
      <c r="N132">
        <v>9.5744680851063829E-2</v>
      </c>
      <c r="O132">
        <v>0.14893617021276595</v>
      </c>
      <c r="P132">
        <f t="shared" si="16"/>
        <v>2.1276595744680854E-2</v>
      </c>
      <c r="Q132">
        <v>0.1702127659574468</v>
      </c>
      <c r="R132">
        <v>0.21276595744680851</v>
      </c>
      <c r="S132">
        <f t="shared" si="17"/>
        <v>5.3191489361702121E-2</v>
      </c>
      <c r="T132">
        <v>0.26595744680851063</v>
      </c>
      <c r="U132">
        <v>0.37234042553191488</v>
      </c>
      <c r="V132">
        <f t="shared" si="18"/>
        <v>5.8510638297872342E-2</v>
      </c>
      <c r="W132">
        <v>0.43085106382978722</v>
      </c>
      <c r="X132">
        <v>0.30851063829787234</v>
      </c>
      <c r="Y132">
        <f t="shared" si="19"/>
        <v>3.1914893617021267E-2</v>
      </c>
      <c r="Z132">
        <v>0.27659574468085107</v>
      </c>
      <c r="AA132">
        <v>0.11702127659574468</v>
      </c>
      <c r="AB132">
        <v>0.40425531914893614</v>
      </c>
      <c r="AC132">
        <v>0.36170212765957449</v>
      </c>
      <c r="AD132">
        <v>0.32978723404255317</v>
      </c>
      <c r="AE132">
        <v>0.5</v>
      </c>
      <c r="AF132">
        <v>7.4468085106382975E-2</v>
      </c>
      <c r="AG132">
        <v>0.62765957446808507</v>
      </c>
      <c r="AH132">
        <v>0.15957446808510639</v>
      </c>
      <c r="AI132">
        <v>5.3191489361702128E-2</v>
      </c>
      <c r="AJ132">
        <v>8.5106382978723402E-2</v>
      </c>
      <c r="AK132">
        <v>2.1276595744680851E-2</v>
      </c>
      <c r="AL132">
        <v>0.20212765957446807</v>
      </c>
      <c r="AM132">
        <v>0.21276595744680851</v>
      </c>
      <c r="AN132">
        <v>0.27659574468085107</v>
      </c>
      <c r="AO132">
        <f t="shared" si="20"/>
        <v>9.5744680851063801E-2</v>
      </c>
      <c r="AP132">
        <v>0.37234042553191488</v>
      </c>
      <c r="AQ132">
        <v>0.19148936170212766</v>
      </c>
      <c r="AR132">
        <v>0.68085106382978722</v>
      </c>
      <c r="AS132">
        <v>5.3191489361702128E-2</v>
      </c>
      <c r="AT132">
        <v>0.14893617021276595</v>
      </c>
      <c r="AU132">
        <f t="shared" si="21"/>
        <v>9.5744680851063829E-2</v>
      </c>
      <c r="AV132">
        <v>4.2553191489361701E-2</v>
      </c>
      <c r="AW132">
        <v>0.1702127659574468</v>
      </c>
      <c r="AX132">
        <f t="shared" si="22"/>
        <v>0.1276595744680851</v>
      </c>
      <c r="AY132">
        <v>5.3191489361702128E-2</v>
      </c>
      <c r="AZ132">
        <v>0.1276595744680851</v>
      </c>
      <c r="BA132">
        <f t="shared" si="23"/>
        <v>7.4468085106382975E-2</v>
      </c>
      <c r="BB132">
        <v>1.1693705988362009</v>
      </c>
      <c r="BC132">
        <v>0.43633231299858238</v>
      </c>
    </row>
    <row r="133" spans="1:55" ht="16.5" thickBot="1" x14ac:dyDescent="0.3">
      <c r="A133" s="80" t="s">
        <v>129</v>
      </c>
      <c r="B133" s="91" t="s">
        <v>155</v>
      </c>
      <c r="C133" t="s">
        <v>125</v>
      </c>
      <c r="D133" s="83" t="s">
        <v>144</v>
      </c>
      <c r="E133" s="84" t="s">
        <v>147</v>
      </c>
      <c r="F133" s="84" t="s">
        <v>145</v>
      </c>
      <c r="G133" s="84" t="s">
        <v>145</v>
      </c>
      <c r="H133" s="84" t="s">
        <v>145</v>
      </c>
      <c r="I133" s="84" t="s">
        <v>145</v>
      </c>
      <c r="J133" s="85" t="s">
        <v>145</v>
      </c>
      <c r="K133" s="86" t="s">
        <v>145</v>
      </c>
      <c r="L133" s="86" t="s">
        <v>156</v>
      </c>
      <c r="M133">
        <v>1.010204081632653</v>
      </c>
      <c r="N133">
        <v>9.1836734693877556E-2</v>
      </c>
      <c r="O133">
        <v>0.1326530612244898</v>
      </c>
      <c r="P133">
        <f t="shared" si="16"/>
        <v>3.0612244897959162E-2</v>
      </c>
      <c r="Q133">
        <v>0.16326530612244897</v>
      </c>
      <c r="R133">
        <v>0.19387755102040816</v>
      </c>
      <c r="S133">
        <f t="shared" si="17"/>
        <v>5.1020408163265307E-2</v>
      </c>
      <c r="T133">
        <v>0.24489795918367346</v>
      </c>
      <c r="U133">
        <v>0.35714285714285715</v>
      </c>
      <c r="V133">
        <f t="shared" si="18"/>
        <v>5.1020408163265307E-2</v>
      </c>
      <c r="W133">
        <v>0.40816326530612246</v>
      </c>
      <c r="X133">
        <v>0.27551020408163263</v>
      </c>
      <c r="Y133">
        <f t="shared" si="19"/>
        <v>6.1224489795918352E-2</v>
      </c>
      <c r="Z133">
        <v>0.21428571428571427</v>
      </c>
      <c r="AA133">
        <v>9.1836734693877556E-2</v>
      </c>
      <c r="AB133">
        <v>0.36734693877551022</v>
      </c>
      <c r="AC133">
        <v>0.32653061224489793</v>
      </c>
      <c r="AD133">
        <v>0.39795918367346939</v>
      </c>
      <c r="AE133">
        <v>0.41836734693877553</v>
      </c>
      <c r="AF133">
        <v>6.1224489795918366E-2</v>
      </c>
      <c r="AG133">
        <v>0.61224489795918369</v>
      </c>
      <c r="AH133">
        <v>0.22448979591836735</v>
      </c>
      <c r="AI133">
        <v>7.1428571428571425E-2</v>
      </c>
      <c r="AJ133">
        <v>7.1428571428571425E-2</v>
      </c>
      <c r="AK133">
        <v>3.0612244897959183E-2</v>
      </c>
      <c r="AL133">
        <v>0.17346938775510204</v>
      </c>
      <c r="AM133">
        <v>0.25510204081632654</v>
      </c>
      <c r="AN133">
        <v>0.31632653061224492</v>
      </c>
      <c r="AO133">
        <f t="shared" si="20"/>
        <v>6.1224489795918324E-2</v>
      </c>
      <c r="AP133">
        <v>0.37755102040816324</v>
      </c>
      <c r="AQ133">
        <v>0.17346938775510204</v>
      </c>
      <c r="AR133">
        <v>0.65306122448979587</v>
      </c>
      <c r="AS133">
        <v>6.1224489795918366E-2</v>
      </c>
      <c r="AT133">
        <v>0.16326530612244897</v>
      </c>
      <c r="AU133">
        <f t="shared" si="21"/>
        <v>0.1020408163265306</v>
      </c>
      <c r="AV133">
        <v>4.0816326530612242E-2</v>
      </c>
      <c r="AW133">
        <v>0.20408163265306123</v>
      </c>
      <c r="AX133">
        <f t="shared" si="22"/>
        <v>0.16326530612244899</v>
      </c>
      <c r="AY133">
        <v>4.5918367346938778E-2</v>
      </c>
      <c r="AZ133">
        <v>0.14285714285714285</v>
      </c>
      <c r="BA133">
        <f t="shared" si="23"/>
        <v>9.6938775510204078E-2</v>
      </c>
      <c r="BB133">
        <v>1.1693705988362009</v>
      </c>
      <c r="BC133">
        <v>0.57595865315812877</v>
      </c>
    </row>
    <row r="134" spans="1:55" ht="16.5" thickBot="1" x14ac:dyDescent="0.3">
      <c r="A134" s="80" t="s">
        <v>129</v>
      </c>
      <c r="B134" s="91" t="s">
        <v>155</v>
      </c>
      <c r="C134" t="s">
        <v>125</v>
      </c>
      <c r="D134" s="83" t="s">
        <v>144</v>
      </c>
      <c r="E134" s="84" t="s">
        <v>147</v>
      </c>
      <c r="F134" s="84" t="s">
        <v>145</v>
      </c>
      <c r="G134" s="84" t="s">
        <v>145</v>
      </c>
      <c r="H134" s="84" t="s">
        <v>145</v>
      </c>
      <c r="I134" s="84" t="s">
        <v>145</v>
      </c>
      <c r="J134" s="85" t="s">
        <v>145</v>
      </c>
      <c r="K134" s="86" t="s">
        <v>145</v>
      </c>
      <c r="L134" s="86" t="s">
        <v>156</v>
      </c>
      <c r="M134">
        <v>1.0106382978723405</v>
      </c>
      <c r="N134">
        <v>0.10638297872340426</v>
      </c>
      <c r="O134">
        <v>0.10638297872340426</v>
      </c>
      <c r="P134">
        <f t="shared" si="16"/>
        <v>4.2553191489361694E-2</v>
      </c>
      <c r="Q134">
        <v>0.14893617021276595</v>
      </c>
      <c r="R134">
        <v>0.15957446808510639</v>
      </c>
      <c r="S134">
        <f t="shared" si="17"/>
        <v>6.3829787234042534E-2</v>
      </c>
      <c r="T134">
        <v>0.22340425531914893</v>
      </c>
      <c r="U134">
        <v>0.34042553191489361</v>
      </c>
      <c r="V134">
        <f t="shared" si="18"/>
        <v>6.3829787234042534E-2</v>
      </c>
      <c r="W134">
        <v>0.40425531914893614</v>
      </c>
      <c r="X134">
        <v>0.36170212765957449</v>
      </c>
      <c r="Y134">
        <f t="shared" si="19"/>
        <v>0.11702127659574471</v>
      </c>
      <c r="Z134">
        <v>0.24468085106382978</v>
      </c>
      <c r="AA134">
        <v>0.20212765957446807</v>
      </c>
      <c r="AB134">
        <v>0.37234042553191488</v>
      </c>
      <c r="AC134">
        <v>0.47872340425531917</v>
      </c>
      <c r="AD134">
        <v>0.38297872340425532</v>
      </c>
      <c r="AE134">
        <v>0.45744680851063829</v>
      </c>
      <c r="AF134">
        <v>8.5106382978723402E-2</v>
      </c>
      <c r="AG134">
        <v>0.63829787234042556</v>
      </c>
      <c r="AH134">
        <v>0.23404255319148937</v>
      </c>
      <c r="AI134">
        <v>7.4468085106382975E-2</v>
      </c>
      <c r="AJ134">
        <v>7.4468085106382975E-2</v>
      </c>
      <c r="AK134">
        <v>1.0638297872340425E-2</v>
      </c>
      <c r="AL134">
        <v>0.1702127659574468</v>
      </c>
      <c r="AM134">
        <v>0.13829787234042554</v>
      </c>
      <c r="AN134">
        <v>0.27659574468085107</v>
      </c>
      <c r="AO134">
        <f t="shared" si="20"/>
        <v>0.10638297872340424</v>
      </c>
      <c r="AP134">
        <v>0.38297872340425532</v>
      </c>
      <c r="AQ134">
        <v>0.1702127659574468</v>
      </c>
      <c r="AR134">
        <v>0.65957446808510634</v>
      </c>
      <c r="AS134">
        <v>6.3829787234042548E-2</v>
      </c>
      <c r="AT134">
        <v>0.11702127659574468</v>
      </c>
      <c r="AU134">
        <f t="shared" si="21"/>
        <v>5.3191489361702135E-2</v>
      </c>
      <c r="AV134">
        <v>4.2553191489361701E-2</v>
      </c>
      <c r="AW134">
        <v>0.1276595744680851</v>
      </c>
      <c r="AX134">
        <f t="shared" si="22"/>
        <v>8.5106382978723388E-2</v>
      </c>
      <c r="AY134">
        <v>4.2553191489361701E-2</v>
      </c>
      <c r="AZ134">
        <v>0.10638297872340426</v>
      </c>
      <c r="BA134">
        <f t="shared" si="23"/>
        <v>6.3829787234042562E-2</v>
      </c>
      <c r="BB134">
        <v>1.3439035240356338</v>
      </c>
      <c r="BC134">
        <v>0.12217304763960307</v>
      </c>
    </row>
    <row r="135" spans="1:55" ht="16.5" thickBot="1" x14ac:dyDescent="0.3">
      <c r="A135" s="80" t="s">
        <v>129</v>
      </c>
      <c r="B135" s="91" t="s">
        <v>155</v>
      </c>
      <c r="C135" t="s">
        <v>125</v>
      </c>
      <c r="D135" s="83" t="s">
        <v>144</v>
      </c>
      <c r="E135" s="84" t="s">
        <v>147</v>
      </c>
      <c r="F135" s="84" t="s">
        <v>145</v>
      </c>
      <c r="G135" s="84" t="s">
        <v>145</v>
      </c>
      <c r="H135" s="84" t="s">
        <v>145</v>
      </c>
      <c r="I135" s="84" t="s">
        <v>145</v>
      </c>
      <c r="J135" s="85" t="s">
        <v>145</v>
      </c>
      <c r="K135" s="86" t="s">
        <v>145</v>
      </c>
      <c r="L135" s="86" t="s">
        <v>156</v>
      </c>
      <c r="M135">
        <v>1.024390243902439</v>
      </c>
      <c r="N135">
        <v>0.12195121951219512</v>
      </c>
      <c r="O135">
        <v>0.18292682926829268</v>
      </c>
      <c r="P135">
        <f t="shared" si="16"/>
        <v>1.8292682926829285E-2</v>
      </c>
      <c r="Q135">
        <v>0.20121951219512196</v>
      </c>
      <c r="R135">
        <v>0.25609756097560976</v>
      </c>
      <c r="S135">
        <f t="shared" si="17"/>
        <v>3.6585365853658514E-2</v>
      </c>
      <c r="T135">
        <v>0.29268292682926828</v>
      </c>
      <c r="U135">
        <v>0.47560975609756095</v>
      </c>
      <c r="V135">
        <f t="shared" si="18"/>
        <v>3.6585365853658569E-2</v>
      </c>
      <c r="W135">
        <v>0.51219512195121952</v>
      </c>
      <c r="X135">
        <v>0.36585365853658536</v>
      </c>
      <c r="Y135">
        <f t="shared" si="19"/>
        <v>4.8780487804878037E-2</v>
      </c>
      <c r="Z135">
        <v>0.31707317073170732</v>
      </c>
      <c r="AA135">
        <v>0.14634146341463414</v>
      </c>
      <c r="AB135">
        <v>0.51219512195121952</v>
      </c>
      <c r="AC135">
        <v>0.41463414634146339</v>
      </c>
      <c r="AD135">
        <v>0.48170731707317072</v>
      </c>
      <c r="AE135">
        <v>0.48780487804878048</v>
      </c>
      <c r="AF135">
        <v>4.878048780487805E-2</v>
      </c>
      <c r="AG135">
        <v>0.54878048780487809</v>
      </c>
      <c r="AH135">
        <v>0.1951219512195122</v>
      </c>
      <c r="AI135">
        <v>4.878048780487805E-2</v>
      </c>
      <c r="AJ135">
        <v>7.3170731707317069E-2</v>
      </c>
      <c r="AK135">
        <v>6.097560975609756E-2</v>
      </c>
      <c r="AL135">
        <v>0.2073170731707317</v>
      </c>
      <c r="AM135">
        <v>0.3048780487804878</v>
      </c>
      <c r="AN135">
        <v>0.29268292682926828</v>
      </c>
      <c r="AO135">
        <f t="shared" si="20"/>
        <v>7.3170731707317083E-2</v>
      </c>
      <c r="AP135">
        <v>0.36585365853658536</v>
      </c>
      <c r="AQ135">
        <v>0.21951219512195122</v>
      </c>
      <c r="AR135">
        <v>0.65853658536585369</v>
      </c>
      <c r="AS135">
        <v>4.878048780487805E-2</v>
      </c>
      <c r="AT135">
        <v>0.14634146341463414</v>
      </c>
      <c r="AU135">
        <f t="shared" si="21"/>
        <v>9.7560975609756087E-2</v>
      </c>
      <c r="AV135">
        <v>4.878048780487805E-2</v>
      </c>
      <c r="AW135">
        <v>0.17073170731707318</v>
      </c>
      <c r="AX135">
        <f t="shared" si="22"/>
        <v>0.12195121951219513</v>
      </c>
      <c r="AY135">
        <v>4.878048780487805E-2</v>
      </c>
      <c r="AZ135">
        <v>0.13414634146341464</v>
      </c>
      <c r="BA135">
        <f t="shared" si="23"/>
        <v>8.5365853658536592E-2</v>
      </c>
      <c r="BB135">
        <v>0.94247779607693793</v>
      </c>
      <c r="BC135">
        <v>0.48869219055841229</v>
      </c>
    </row>
    <row r="136" spans="1:55" ht="16.5" thickBot="1" x14ac:dyDescent="0.3">
      <c r="A136" s="80" t="s">
        <v>129</v>
      </c>
      <c r="B136" s="91" t="s">
        <v>155</v>
      </c>
      <c r="C136" t="s">
        <v>125</v>
      </c>
      <c r="D136" s="83" t="s">
        <v>144</v>
      </c>
      <c r="E136" s="84" t="s">
        <v>147</v>
      </c>
      <c r="F136" s="84" t="s">
        <v>145</v>
      </c>
      <c r="G136" s="84" t="s">
        <v>145</v>
      </c>
      <c r="H136" s="84" t="s">
        <v>145</v>
      </c>
      <c r="I136" s="84" t="s">
        <v>145</v>
      </c>
      <c r="J136" s="85" t="s">
        <v>145</v>
      </c>
      <c r="K136" s="86" t="s">
        <v>145</v>
      </c>
      <c r="L136" s="86" t="s">
        <v>156</v>
      </c>
      <c r="M136">
        <v>1</v>
      </c>
      <c r="N136">
        <v>0.11224489795918367</v>
      </c>
      <c r="O136">
        <v>0.16326530612244897</v>
      </c>
      <c r="P136">
        <f t="shared" si="16"/>
        <v>1.0204081632653073E-2</v>
      </c>
      <c r="Q136">
        <v>0.17346938775510204</v>
      </c>
      <c r="R136">
        <v>0.18877551020408162</v>
      </c>
      <c r="S136">
        <f t="shared" si="17"/>
        <v>4.5918367346938799E-2</v>
      </c>
      <c r="T136">
        <v>0.23469387755102042</v>
      </c>
      <c r="U136">
        <v>0.34693877551020408</v>
      </c>
      <c r="V136">
        <f t="shared" si="18"/>
        <v>5.1020408163265307E-2</v>
      </c>
      <c r="W136">
        <v>0.39795918367346939</v>
      </c>
      <c r="X136">
        <v>0.33673469387755101</v>
      </c>
      <c r="Y136">
        <f t="shared" si="19"/>
        <v>3.0612244897959162E-2</v>
      </c>
      <c r="Z136">
        <v>0.30612244897959184</v>
      </c>
      <c r="AA136">
        <v>0.1326530612244898</v>
      </c>
      <c r="AB136">
        <v>0.39795918367346939</v>
      </c>
      <c r="AC136">
        <v>0.34693877551020408</v>
      </c>
      <c r="AD136">
        <v>0.35714285714285715</v>
      </c>
      <c r="AE136">
        <v>0.48979591836734693</v>
      </c>
      <c r="AF136">
        <v>6.1224489795918366E-2</v>
      </c>
      <c r="AG136">
        <v>0.59183673469387754</v>
      </c>
      <c r="AH136">
        <v>0.21428571428571427</v>
      </c>
      <c r="AI136">
        <v>4.0816326530612242E-2</v>
      </c>
      <c r="AJ136">
        <v>9.1836734693877556E-2</v>
      </c>
      <c r="AK136">
        <v>1.020408163265306E-2</v>
      </c>
      <c r="AL136">
        <v>0.20408163265306123</v>
      </c>
      <c r="AM136">
        <v>0.16326530612244897</v>
      </c>
      <c r="AN136">
        <v>0.29591836734693877</v>
      </c>
      <c r="AO136">
        <f t="shared" si="20"/>
        <v>0.11224489795918369</v>
      </c>
      <c r="AP136">
        <v>0.40816326530612246</v>
      </c>
      <c r="AQ136">
        <v>0.16326530612244897</v>
      </c>
      <c r="AR136">
        <v>0.65306122448979587</v>
      </c>
      <c r="AS136">
        <v>5.1020408163265307E-2</v>
      </c>
      <c r="AT136">
        <v>9.1836734693877556E-2</v>
      </c>
      <c r="AU136">
        <f t="shared" si="21"/>
        <v>4.0816326530612249E-2</v>
      </c>
      <c r="AV136">
        <v>5.1020408163265307E-2</v>
      </c>
      <c r="AW136">
        <v>7.1428571428571425E-2</v>
      </c>
      <c r="AX136">
        <f t="shared" si="22"/>
        <v>2.0408163265306117E-2</v>
      </c>
      <c r="AY136">
        <v>4.0816326530612242E-2</v>
      </c>
      <c r="AZ136">
        <v>6.1224489795918366E-2</v>
      </c>
      <c r="BA136">
        <f t="shared" si="23"/>
        <v>2.0408163265306124E-2</v>
      </c>
      <c r="BB136">
        <v>1.2740903539558606</v>
      </c>
      <c r="BC136">
        <v>0.27925268031909273</v>
      </c>
    </row>
    <row r="137" spans="1:55" ht="16.5" thickBot="1" x14ac:dyDescent="0.3">
      <c r="A137" s="80" t="s">
        <v>129</v>
      </c>
      <c r="B137" s="91" t="s">
        <v>155</v>
      </c>
      <c r="C137" t="s">
        <v>125</v>
      </c>
      <c r="D137" s="83" t="s">
        <v>144</v>
      </c>
      <c r="E137" s="84" t="s">
        <v>147</v>
      </c>
      <c r="F137" s="84" t="s">
        <v>145</v>
      </c>
      <c r="G137" s="84" t="s">
        <v>145</v>
      </c>
      <c r="H137" s="84" t="s">
        <v>145</v>
      </c>
      <c r="I137" s="84" t="s">
        <v>145</v>
      </c>
      <c r="J137" s="85" t="s">
        <v>145</v>
      </c>
      <c r="K137" s="86" t="s">
        <v>145</v>
      </c>
      <c r="L137" s="86" t="s">
        <v>156</v>
      </c>
      <c r="M137">
        <v>1.0113636363636365</v>
      </c>
      <c r="N137">
        <v>0.13636363636363635</v>
      </c>
      <c r="O137">
        <v>0.14772727272727273</v>
      </c>
      <c r="P137">
        <f t="shared" si="16"/>
        <v>2.2727272727272707E-2</v>
      </c>
      <c r="Q137">
        <v>0.17045454545454544</v>
      </c>
      <c r="R137">
        <v>0.20454545454545456</v>
      </c>
      <c r="S137">
        <f t="shared" si="17"/>
        <v>6.8181818181818149E-2</v>
      </c>
      <c r="T137">
        <v>0.27272727272727271</v>
      </c>
      <c r="U137">
        <v>0.40909090909090912</v>
      </c>
      <c r="V137">
        <f t="shared" si="18"/>
        <v>5.6818181818181768E-2</v>
      </c>
      <c r="W137">
        <v>0.46590909090909088</v>
      </c>
      <c r="X137">
        <v>0.35227272727272729</v>
      </c>
      <c r="Y137">
        <f t="shared" si="19"/>
        <v>7.9545454545454586E-2</v>
      </c>
      <c r="Z137">
        <v>0.27272727272727271</v>
      </c>
      <c r="AA137">
        <v>0.13636363636363635</v>
      </c>
      <c r="AB137">
        <v>0.42045454545454547</v>
      </c>
      <c r="AC137">
        <v>0.38636363636363635</v>
      </c>
      <c r="AD137">
        <v>0.41477272727272729</v>
      </c>
      <c r="AE137">
        <v>0.54545454545454541</v>
      </c>
      <c r="AF137">
        <v>7.9545454545454544E-2</v>
      </c>
      <c r="AG137">
        <v>0.65909090909090906</v>
      </c>
      <c r="AH137">
        <v>0.21590909090909091</v>
      </c>
      <c r="AI137">
        <v>7.9545454545454544E-2</v>
      </c>
      <c r="AJ137">
        <v>9.0909090909090912E-2</v>
      </c>
      <c r="AK137">
        <v>2.2727272727272728E-2</v>
      </c>
      <c r="AL137">
        <v>0.18181818181818182</v>
      </c>
      <c r="AM137">
        <v>0.19318181818181818</v>
      </c>
      <c r="AN137">
        <v>0.30681818181818182</v>
      </c>
      <c r="AO137">
        <f t="shared" si="20"/>
        <v>0.13636363636363635</v>
      </c>
      <c r="AP137">
        <v>0.44318181818181818</v>
      </c>
      <c r="AQ137">
        <v>0.21590909090909091</v>
      </c>
      <c r="AR137">
        <v>0.63636363636363635</v>
      </c>
      <c r="AS137">
        <v>6.25E-2</v>
      </c>
      <c r="AT137">
        <v>0.17045454545454544</v>
      </c>
      <c r="AU137">
        <f t="shared" si="21"/>
        <v>0.10795454545454544</v>
      </c>
      <c r="AV137">
        <v>4.5454545454545456E-2</v>
      </c>
      <c r="AW137">
        <v>0.15909090909090909</v>
      </c>
      <c r="AX137">
        <f t="shared" si="22"/>
        <v>0.11363636363636363</v>
      </c>
      <c r="AY137">
        <v>4.5454545454545456E-2</v>
      </c>
      <c r="AZ137">
        <v>0.14772727272727273</v>
      </c>
      <c r="BA137">
        <f t="shared" si="23"/>
        <v>0.10227272727272728</v>
      </c>
      <c r="BB137">
        <v>1.0297442586766545</v>
      </c>
      <c r="BC137">
        <v>0.38397243543875248</v>
      </c>
    </row>
    <row r="138" spans="1:55" ht="16.5" thickBot="1" x14ac:dyDescent="0.3">
      <c r="A138" s="80" t="s">
        <v>129</v>
      </c>
      <c r="B138" s="91" t="s">
        <v>155</v>
      </c>
      <c r="C138" t="s">
        <v>125</v>
      </c>
      <c r="D138" s="83" t="s">
        <v>144</v>
      </c>
      <c r="E138" s="84" t="s">
        <v>147</v>
      </c>
      <c r="F138" s="84" t="s">
        <v>145</v>
      </c>
      <c r="G138" s="84" t="s">
        <v>145</v>
      </c>
      <c r="H138" s="84" t="s">
        <v>145</v>
      </c>
      <c r="I138" s="84" t="s">
        <v>145</v>
      </c>
      <c r="J138" s="85" t="s">
        <v>145</v>
      </c>
      <c r="K138" s="86" t="s">
        <v>145</v>
      </c>
      <c r="L138" s="86" t="s">
        <v>156</v>
      </c>
      <c r="M138">
        <v>1.0112359550561798</v>
      </c>
      <c r="N138">
        <v>0.11235955056179775</v>
      </c>
      <c r="O138">
        <v>0.15730337078651685</v>
      </c>
      <c r="P138">
        <f t="shared" si="16"/>
        <v>1.1235955056179775E-2</v>
      </c>
      <c r="Q138">
        <v>0.16853932584269662</v>
      </c>
      <c r="R138">
        <v>0.21348314606741572</v>
      </c>
      <c r="S138">
        <f t="shared" si="17"/>
        <v>4.4943820224719128E-2</v>
      </c>
      <c r="T138">
        <v>0.25842696629213485</v>
      </c>
      <c r="U138">
        <v>0.39325842696629215</v>
      </c>
      <c r="V138">
        <f t="shared" si="18"/>
        <v>5.6179775280898847E-2</v>
      </c>
      <c r="W138">
        <v>0.449438202247191</v>
      </c>
      <c r="X138">
        <v>0.39325842696629215</v>
      </c>
      <c r="Y138">
        <f t="shared" si="19"/>
        <v>4.49438202247191E-2</v>
      </c>
      <c r="Z138">
        <v>0.34831460674157305</v>
      </c>
      <c r="AA138">
        <v>0.1348314606741573</v>
      </c>
      <c r="AB138">
        <v>0.42696629213483145</v>
      </c>
      <c r="AC138">
        <v>0.33707865168539325</v>
      </c>
      <c r="AD138">
        <v>0.42696629213483145</v>
      </c>
      <c r="AE138">
        <v>0.449438202247191</v>
      </c>
      <c r="AF138">
        <v>6.741573033707865E-2</v>
      </c>
      <c r="AG138">
        <v>0.5393258426966292</v>
      </c>
      <c r="AH138">
        <v>0.15730337078651685</v>
      </c>
      <c r="AI138">
        <v>6.1797752808988762E-2</v>
      </c>
      <c r="AJ138">
        <v>6.1797752808988762E-2</v>
      </c>
      <c r="AK138">
        <v>3.3707865168539325E-2</v>
      </c>
      <c r="AL138">
        <v>0.21348314606741572</v>
      </c>
      <c r="AM138">
        <v>0.2696629213483146</v>
      </c>
      <c r="AN138">
        <v>0.29213483146067415</v>
      </c>
      <c r="AO138">
        <f t="shared" si="20"/>
        <v>4.49438202247191E-2</v>
      </c>
      <c r="AP138">
        <v>0.33707865168539325</v>
      </c>
      <c r="AQ138">
        <v>0.21348314606741572</v>
      </c>
      <c r="AR138">
        <v>0.6741573033707865</v>
      </c>
      <c r="AS138">
        <v>6.1797752808988762E-2</v>
      </c>
      <c r="AT138">
        <v>0.1348314606741573</v>
      </c>
      <c r="AU138">
        <f t="shared" si="21"/>
        <v>7.3033707865168537E-2</v>
      </c>
      <c r="AV138">
        <v>4.49438202247191E-2</v>
      </c>
      <c r="AW138">
        <v>0.16853932584269662</v>
      </c>
      <c r="AX138">
        <f t="shared" si="22"/>
        <v>0.12359550561797752</v>
      </c>
      <c r="AY138">
        <v>4.49438202247191E-2</v>
      </c>
      <c r="AZ138">
        <v>0.1348314606741573</v>
      </c>
      <c r="BA138">
        <f t="shared" si="23"/>
        <v>8.98876404494382E-2</v>
      </c>
      <c r="BB138">
        <v>1.0995574287564276</v>
      </c>
      <c r="BC138">
        <v>0.48869219055841229</v>
      </c>
    </row>
    <row r="139" spans="1:55" ht="16.5" thickBot="1" x14ac:dyDescent="0.3">
      <c r="A139" s="80" t="s">
        <v>129</v>
      </c>
      <c r="B139" s="91" t="s">
        <v>155</v>
      </c>
      <c r="C139" t="s">
        <v>125</v>
      </c>
      <c r="D139" s="83" t="s">
        <v>144</v>
      </c>
      <c r="E139" s="84" t="s">
        <v>147</v>
      </c>
      <c r="F139" s="84" t="s">
        <v>145</v>
      </c>
      <c r="G139" s="84" t="s">
        <v>145</v>
      </c>
      <c r="H139" s="84" t="s">
        <v>145</v>
      </c>
      <c r="I139" s="84" t="s">
        <v>145</v>
      </c>
      <c r="J139" s="85" t="s">
        <v>145</v>
      </c>
      <c r="K139" s="86" t="s">
        <v>145</v>
      </c>
      <c r="L139" s="86" t="s">
        <v>156</v>
      </c>
      <c r="M139">
        <v>1</v>
      </c>
      <c r="N139">
        <v>8.8607594936708861E-2</v>
      </c>
      <c r="O139">
        <v>0.12658227848101267</v>
      </c>
      <c r="P139">
        <f t="shared" si="16"/>
        <v>2.5316455696202528E-2</v>
      </c>
      <c r="Q139">
        <v>0.15189873417721519</v>
      </c>
      <c r="R139">
        <v>0.189873417721519</v>
      </c>
      <c r="S139">
        <f t="shared" si="17"/>
        <v>5.0632911392405056E-2</v>
      </c>
      <c r="T139">
        <v>0.24050632911392406</v>
      </c>
      <c r="U139">
        <v>0.379746835443038</v>
      </c>
      <c r="V139">
        <f t="shared" si="18"/>
        <v>7.5949367088607556E-2</v>
      </c>
      <c r="W139">
        <v>0.45569620253164556</v>
      </c>
      <c r="X139">
        <v>0.44303797468354428</v>
      </c>
      <c r="Y139">
        <f t="shared" si="19"/>
        <v>3.7974683544303778E-2</v>
      </c>
      <c r="Z139">
        <v>0.4050632911392405</v>
      </c>
      <c r="AA139">
        <v>0.13924050632911392</v>
      </c>
      <c r="AB139">
        <v>0.45569620253164556</v>
      </c>
      <c r="AC139">
        <v>0.36708860759493672</v>
      </c>
      <c r="AD139">
        <v>0.41772151898734178</v>
      </c>
      <c r="AE139">
        <v>0.48101265822784811</v>
      </c>
      <c r="AF139">
        <v>7.5949367088607597E-2</v>
      </c>
      <c r="AG139">
        <v>0.54430379746835444</v>
      </c>
      <c r="AH139">
        <v>0.16455696202531644</v>
      </c>
      <c r="AI139">
        <v>5.0632911392405063E-2</v>
      </c>
      <c r="AJ139">
        <v>6.3291139240506333E-2</v>
      </c>
      <c r="AK139">
        <v>2.5316455696202531E-2</v>
      </c>
      <c r="AL139">
        <v>0.17721518987341772</v>
      </c>
      <c r="AM139">
        <v>0.22784810126582278</v>
      </c>
      <c r="AN139">
        <v>0.31645569620253167</v>
      </c>
      <c r="AO139">
        <f t="shared" si="20"/>
        <v>2.53164556962025E-2</v>
      </c>
      <c r="AP139">
        <v>0.34177215189873417</v>
      </c>
      <c r="AQ139">
        <v>0.17088607594936708</v>
      </c>
      <c r="AR139">
        <v>0.72151898734177211</v>
      </c>
      <c r="AS139">
        <v>6.3291139240506333E-2</v>
      </c>
      <c r="AT139">
        <v>0.11392405063291139</v>
      </c>
      <c r="AU139">
        <f t="shared" si="21"/>
        <v>5.0632911392405056E-2</v>
      </c>
      <c r="AV139">
        <v>6.3291139240506333E-2</v>
      </c>
      <c r="AW139">
        <v>0.10126582278481013</v>
      </c>
      <c r="AX139">
        <f t="shared" si="22"/>
        <v>3.7974683544303792E-2</v>
      </c>
      <c r="AY139">
        <v>5.0632911392405063E-2</v>
      </c>
      <c r="AZ139">
        <v>6.3291139240506333E-2</v>
      </c>
      <c r="BA139">
        <f t="shared" si="23"/>
        <v>1.2658227848101271E-2</v>
      </c>
      <c r="BB139">
        <v>1.2042771838760873</v>
      </c>
      <c r="BC139">
        <v>0.24434609527920614</v>
      </c>
    </row>
    <row r="140" spans="1:55" ht="16.5" thickBot="1" x14ac:dyDescent="0.3">
      <c r="A140" s="80" t="s">
        <v>129</v>
      </c>
      <c r="B140" s="91" t="s">
        <v>155</v>
      </c>
      <c r="C140" t="s">
        <v>125</v>
      </c>
      <c r="D140" s="83" t="s">
        <v>144</v>
      </c>
      <c r="E140" s="84" t="s">
        <v>147</v>
      </c>
      <c r="F140" s="84" t="s">
        <v>145</v>
      </c>
      <c r="G140" s="84" t="s">
        <v>145</v>
      </c>
      <c r="H140" s="84" t="s">
        <v>145</v>
      </c>
      <c r="I140" s="84" t="s">
        <v>145</v>
      </c>
      <c r="J140" s="85" t="s">
        <v>145</v>
      </c>
      <c r="K140" s="86" t="s">
        <v>145</v>
      </c>
      <c r="L140" s="86" t="s">
        <v>156</v>
      </c>
      <c r="M140">
        <v>1.0126582278481013</v>
      </c>
      <c r="N140">
        <v>7.5949367088607597E-2</v>
      </c>
      <c r="O140">
        <v>0.12658227848101267</v>
      </c>
      <c r="P140">
        <f t="shared" si="16"/>
        <v>2.5316455696202528E-2</v>
      </c>
      <c r="Q140">
        <v>0.15189873417721519</v>
      </c>
      <c r="R140">
        <v>0.189873417721519</v>
      </c>
      <c r="S140">
        <f t="shared" si="17"/>
        <v>6.3291139240506333E-2</v>
      </c>
      <c r="T140">
        <v>0.25316455696202533</v>
      </c>
      <c r="U140">
        <v>0.41772151898734178</v>
      </c>
      <c r="V140">
        <f t="shared" si="18"/>
        <v>5.0632911392405056E-2</v>
      </c>
      <c r="W140">
        <v>0.46835443037974683</v>
      </c>
      <c r="X140">
        <v>0.41772151898734178</v>
      </c>
      <c r="Y140">
        <f t="shared" si="19"/>
        <v>3.7974683544303778E-2</v>
      </c>
      <c r="Z140">
        <v>0.379746835443038</v>
      </c>
      <c r="AA140">
        <v>0.11392405063291139</v>
      </c>
      <c r="AB140">
        <v>0.45569620253164556</v>
      </c>
      <c r="AC140">
        <v>0.39240506329113922</v>
      </c>
      <c r="AD140">
        <v>0.43037974683544306</v>
      </c>
      <c r="AE140">
        <v>0.46835443037974683</v>
      </c>
      <c r="AF140">
        <v>6.9620253164556958E-2</v>
      </c>
      <c r="AG140">
        <v>0.64556962025316456</v>
      </c>
      <c r="AH140">
        <v>0.189873417721519</v>
      </c>
      <c r="AI140">
        <v>4.4303797468354431E-2</v>
      </c>
      <c r="AJ140">
        <v>0.11392405063291139</v>
      </c>
      <c r="AK140">
        <v>1.2658227848101266E-2</v>
      </c>
      <c r="AL140">
        <v>0.189873417721519</v>
      </c>
      <c r="AM140">
        <v>0.13924050632911392</v>
      </c>
      <c r="AN140">
        <v>0.29113924050632911</v>
      </c>
      <c r="AO140">
        <f t="shared" si="20"/>
        <v>8.8607594936708889E-2</v>
      </c>
      <c r="AP140">
        <v>0.379746835443038</v>
      </c>
      <c r="AQ140">
        <v>0.20253164556962025</v>
      </c>
      <c r="AR140">
        <v>0.65822784810126578</v>
      </c>
      <c r="AS140">
        <v>5.0632911392405063E-2</v>
      </c>
      <c r="AT140">
        <v>0.13924050632911392</v>
      </c>
      <c r="AU140">
        <f t="shared" si="21"/>
        <v>8.8607594936708861E-2</v>
      </c>
      <c r="AV140">
        <v>3.7974683544303799E-2</v>
      </c>
      <c r="AW140">
        <v>0.16455696202531644</v>
      </c>
      <c r="AX140">
        <f t="shared" si="22"/>
        <v>0.12658227848101264</v>
      </c>
      <c r="AY140">
        <v>4.4303797468354431E-2</v>
      </c>
      <c r="AZ140">
        <v>0.13924050632911392</v>
      </c>
      <c r="BA140">
        <f t="shared" si="23"/>
        <v>9.4936708860759486E-2</v>
      </c>
      <c r="BB140">
        <v>1.1693705988362009</v>
      </c>
      <c r="BC140">
        <v>0.52359877559829882</v>
      </c>
    </row>
    <row r="141" spans="1:55" ht="16.5" thickBot="1" x14ac:dyDescent="0.3">
      <c r="A141" s="80" t="s">
        <v>129</v>
      </c>
      <c r="B141" s="91" t="s">
        <v>155</v>
      </c>
      <c r="C141" t="s">
        <v>125</v>
      </c>
      <c r="D141" s="83" t="s">
        <v>144</v>
      </c>
      <c r="E141" s="84" t="s">
        <v>147</v>
      </c>
      <c r="F141" s="84" t="s">
        <v>145</v>
      </c>
      <c r="G141" s="84" t="s">
        <v>145</v>
      </c>
      <c r="H141" s="84" t="s">
        <v>145</v>
      </c>
      <c r="I141" s="84" t="s">
        <v>145</v>
      </c>
      <c r="J141" s="85" t="s">
        <v>145</v>
      </c>
      <c r="K141" s="86" t="s">
        <v>145</v>
      </c>
      <c r="L141" s="86" t="s">
        <v>156</v>
      </c>
      <c r="M141">
        <v>1</v>
      </c>
      <c r="N141">
        <v>0.1125</v>
      </c>
      <c r="O141">
        <v>0.16250000000000001</v>
      </c>
      <c r="P141">
        <f t="shared" si="16"/>
        <v>2.4999999999999994E-2</v>
      </c>
      <c r="Q141">
        <v>0.1875</v>
      </c>
      <c r="R141">
        <v>0.2</v>
      </c>
      <c r="S141">
        <f t="shared" si="17"/>
        <v>4.9999999999999989E-2</v>
      </c>
      <c r="T141">
        <v>0.25</v>
      </c>
      <c r="U141">
        <v>0.36249999999999999</v>
      </c>
      <c r="V141">
        <f t="shared" si="18"/>
        <v>4.9999999999999989E-2</v>
      </c>
      <c r="W141">
        <v>0.41249999999999998</v>
      </c>
      <c r="X141">
        <v>0.32500000000000001</v>
      </c>
      <c r="Y141">
        <f t="shared" si="19"/>
        <v>4.9999999999999989E-2</v>
      </c>
      <c r="Z141">
        <v>0.27500000000000002</v>
      </c>
      <c r="AA141">
        <v>0.1</v>
      </c>
      <c r="AB141">
        <v>0.42499999999999999</v>
      </c>
      <c r="AC141">
        <v>0.375</v>
      </c>
      <c r="AD141">
        <v>0.42499999999999999</v>
      </c>
      <c r="AE141">
        <v>0.4375</v>
      </c>
      <c r="AF141">
        <v>6.25E-2</v>
      </c>
      <c r="AG141">
        <v>0.6</v>
      </c>
      <c r="AH141">
        <v>0.21249999999999999</v>
      </c>
      <c r="AI141">
        <v>0.05</v>
      </c>
      <c r="AJ141">
        <v>0.1</v>
      </c>
      <c r="AK141">
        <v>3.7499999999999999E-2</v>
      </c>
      <c r="AL141">
        <v>0.1875</v>
      </c>
      <c r="AM141">
        <v>0.23749999999999999</v>
      </c>
      <c r="AN141">
        <v>0.25</v>
      </c>
      <c r="AO141">
        <f t="shared" si="20"/>
        <v>6.25E-2</v>
      </c>
      <c r="AP141">
        <v>0.3125</v>
      </c>
      <c r="AQ141">
        <v>0.17499999999999999</v>
      </c>
      <c r="AR141">
        <v>0.5</v>
      </c>
      <c r="AS141">
        <v>0.05</v>
      </c>
      <c r="AT141">
        <v>0.1</v>
      </c>
      <c r="AU141">
        <f t="shared" si="21"/>
        <v>0.05</v>
      </c>
      <c r="AV141">
        <v>4.3749999999999997E-2</v>
      </c>
      <c r="AW141">
        <v>0.11874999999999999</v>
      </c>
      <c r="AX141">
        <f t="shared" si="22"/>
        <v>7.4999999999999997E-2</v>
      </c>
      <c r="AY141">
        <v>0.05</v>
      </c>
      <c r="AZ141">
        <v>0.125</v>
      </c>
      <c r="BA141">
        <f t="shared" si="23"/>
        <v>7.4999999999999997E-2</v>
      </c>
      <c r="BB141">
        <v>1.2566370614359172</v>
      </c>
      <c r="BC141">
        <v>0.4014257279586958</v>
      </c>
    </row>
    <row r="142" spans="1:55" ht="16.5" thickBot="1" x14ac:dyDescent="0.3">
      <c r="A142" s="80" t="s">
        <v>129</v>
      </c>
      <c r="B142" s="91" t="s">
        <v>155</v>
      </c>
      <c r="C142" t="s">
        <v>125</v>
      </c>
      <c r="D142" s="83" t="s">
        <v>144</v>
      </c>
      <c r="E142" s="84" t="s">
        <v>147</v>
      </c>
      <c r="F142" s="84" t="s">
        <v>145</v>
      </c>
      <c r="G142" s="84" t="s">
        <v>145</v>
      </c>
      <c r="H142" s="84" t="s">
        <v>145</v>
      </c>
      <c r="I142" s="84" t="s">
        <v>145</v>
      </c>
      <c r="J142" s="85" t="s">
        <v>145</v>
      </c>
      <c r="K142" s="86" t="s">
        <v>145</v>
      </c>
      <c r="L142" s="86" t="s">
        <v>156</v>
      </c>
      <c r="M142">
        <v>1</v>
      </c>
      <c r="N142">
        <v>0.10843373493975904</v>
      </c>
      <c r="O142">
        <v>0.14457831325301204</v>
      </c>
      <c r="P142">
        <f t="shared" si="16"/>
        <v>2.4096385542168669E-2</v>
      </c>
      <c r="Q142">
        <v>0.16867469879518071</v>
      </c>
      <c r="R142">
        <v>0.20481927710843373</v>
      </c>
      <c r="S142">
        <f t="shared" si="17"/>
        <v>4.8192771084337338E-2</v>
      </c>
      <c r="T142">
        <v>0.25301204819277107</v>
      </c>
      <c r="U142">
        <v>0.36144578313253012</v>
      </c>
      <c r="V142">
        <f t="shared" si="18"/>
        <v>4.8192771084337338E-2</v>
      </c>
      <c r="W142">
        <v>0.40963855421686746</v>
      </c>
      <c r="X142">
        <v>0.30120481927710846</v>
      </c>
      <c r="Y142">
        <f t="shared" si="19"/>
        <v>2.4096385542168697E-2</v>
      </c>
      <c r="Z142">
        <v>0.27710843373493976</v>
      </c>
      <c r="AA142">
        <v>8.4337349397590355E-2</v>
      </c>
      <c r="AB142">
        <v>0.40963855421686746</v>
      </c>
      <c r="AC142">
        <v>0.36144578313253012</v>
      </c>
      <c r="AD142">
        <v>0.37349397590361444</v>
      </c>
      <c r="AE142">
        <v>0.45783132530120479</v>
      </c>
      <c r="AF142">
        <v>6.0240963855421686E-2</v>
      </c>
      <c r="AG142">
        <v>0.6506024096385542</v>
      </c>
      <c r="AH142">
        <v>0.15662650602409639</v>
      </c>
      <c r="AI142">
        <v>3.614457831325301E-2</v>
      </c>
      <c r="AJ142">
        <v>8.4337349397590355E-2</v>
      </c>
      <c r="AK142">
        <v>2.4096385542168676E-2</v>
      </c>
      <c r="AL142">
        <v>0.18072289156626506</v>
      </c>
      <c r="AM142">
        <v>0.2289156626506024</v>
      </c>
      <c r="AN142">
        <v>0.30120481927710846</v>
      </c>
      <c r="AO142">
        <f t="shared" si="20"/>
        <v>6.0240963855421659E-2</v>
      </c>
      <c r="AP142">
        <v>0.36144578313253012</v>
      </c>
      <c r="AQ142">
        <v>0.16867469879518071</v>
      </c>
      <c r="AR142">
        <v>0.48192771084337349</v>
      </c>
      <c r="AS142">
        <v>4.8192771084337352E-2</v>
      </c>
      <c r="AT142">
        <v>9.6385542168674704E-2</v>
      </c>
      <c r="AU142">
        <f t="shared" si="21"/>
        <v>4.8192771084337352E-2</v>
      </c>
      <c r="AV142">
        <v>4.2168674698795178E-2</v>
      </c>
      <c r="AW142">
        <v>0.1144578313253012</v>
      </c>
      <c r="AX142">
        <f t="shared" si="22"/>
        <v>7.2289156626506021E-2</v>
      </c>
      <c r="AY142">
        <v>4.8192771084337352E-2</v>
      </c>
      <c r="AZ142">
        <v>0.12048192771084337</v>
      </c>
      <c r="BA142">
        <f t="shared" si="23"/>
        <v>7.2289156626506021E-2</v>
      </c>
      <c r="BB142">
        <v>0.73303828583761843</v>
      </c>
      <c r="BC142">
        <v>0.4014257279586958</v>
      </c>
    </row>
    <row r="143" spans="1:55" ht="16.5" thickBot="1" x14ac:dyDescent="0.3">
      <c r="A143" s="80" t="s">
        <v>129</v>
      </c>
      <c r="B143" s="91" t="s">
        <v>155</v>
      </c>
      <c r="C143" t="s">
        <v>125</v>
      </c>
      <c r="D143" s="83" t="s">
        <v>144</v>
      </c>
      <c r="E143" s="84" t="s">
        <v>147</v>
      </c>
      <c r="F143" s="84" t="s">
        <v>145</v>
      </c>
      <c r="G143" s="84" t="s">
        <v>145</v>
      </c>
      <c r="H143" s="84" t="s">
        <v>145</v>
      </c>
      <c r="I143" s="84" t="s">
        <v>145</v>
      </c>
      <c r="J143" s="85" t="s">
        <v>145</v>
      </c>
      <c r="K143" s="86" t="s">
        <v>145</v>
      </c>
      <c r="L143" s="86" t="s">
        <v>156</v>
      </c>
      <c r="M143">
        <v>1.0119047619047619</v>
      </c>
      <c r="N143">
        <v>0.11904761904761904</v>
      </c>
      <c r="O143">
        <v>0.15476190476190477</v>
      </c>
      <c r="P143">
        <f t="shared" si="16"/>
        <v>2.3809523809523808E-2</v>
      </c>
      <c r="Q143">
        <v>0.17857142857142858</v>
      </c>
      <c r="R143">
        <v>0.20238095238095238</v>
      </c>
      <c r="S143">
        <f t="shared" si="17"/>
        <v>4.1666666666666657E-2</v>
      </c>
      <c r="T143">
        <v>0.24404761904761904</v>
      </c>
      <c r="U143">
        <v>0.38095238095238093</v>
      </c>
      <c r="V143">
        <f t="shared" si="18"/>
        <v>4.7619047619047616E-2</v>
      </c>
      <c r="W143">
        <v>0.42857142857142855</v>
      </c>
      <c r="X143">
        <v>0.33333333333333331</v>
      </c>
      <c r="Y143">
        <f t="shared" si="19"/>
        <v>2.380952380952378E-2</v>
      </c>
      <c r="Z143">
        <v>0.30952380952380953</v>
      </c>
      <c r="AA143">
        <v>0.11904761904761904</v>
      </c>
      <c r="AB143">
        <v>0.41666666666666669</v>
      </c>
      <c r="AC143">
        <v>0.39285714285714285</v>
      </c>
      <c r="AD143">
        <v>0.36904761904761907</v>
      </c>
      <c r="AE143">
        <v>0.51190476190476186</v>
      </c>
      <c r="AF143">
        <v>7.1428571428571425E-2</v>
      </c>
      <c r="AG143">
        <v>0.65476190476190477</v>
      </c>
      <c r="AH143">
        <v>0.22619047619047619</v>
      </c>
      <c r="AI143">
        <v>2.3809523809523808E-2</v>
      </c>
      <c r="AJ143">
        <v>0.10714285714285714</v>
      </c>
      <c r="AK143">
        <v>2.3809523809523808E-2</v>
      </c>
      <c r="AL143">
        <v>0.20238095238095238</v>
      </c>
      <c r="AM143">
        <v>0.26190476190476192</v>
      </c>
      <c r="AN143">
        <v>0.3392857142857143</v>
      </c>
      <c r="AO143">
        <f t="shared" si="20"/>
        <v>8.9285714285714246E-2</v>
      </c>
      <c r="AP143">
        <v>0.42857142857142855</v>
      </c>
      <c r="AQ143">
        <v>0.17857142857142858</v>
      </c>
      <c r="AR143">
        <v>0.5714285714285714</v>
      </c>
      <c r="AS143">
        <v>5.9523809523809521E-2</v>
      </c>
      <c r="AT143">
        <v>8.3333333333333329E-2</v>
      </c>
      <c r="AU143">
        <f t="shared" si="21"/>
        <v>2.3809523809523808E-2</v>
      </c>
      <c r="AV143">
        <v>4.7619047619047616E-2</v>
      </c>
      <c r="AW143">
        <v>9.5238095238095233E-2</v>
      </c>
      <c r="AX143">
        <f t="shared" si="22"/>
        <v>4.7619047619047616E-2</v>
      </c>
      <c r="AY143">
        <v>4.7619047619047616E-2</v>
      </c>
      <c r="AZ143">
        <v>8.3333333333333329E-2</v>
      </c>
      <c r="BA143">
        <f t="shared" si="23"/>
        <v>3.5714285714285712E-2</v>
      </c>
      <c r="BB143">
        <v>1.3962634015954636</v>
      </c>
      <c r="BC143">
        <v>0.24434609527920614</v>
      </c>
    </row>
    <row r="144" spans="1:55" ht="16.5" thickBot="1" x14ac:dyDescent="0.3">
      <c r="A144" s="80" t="s">
        <v>129</v>
      </c>
      <c r="B144" s="91" t="s">
        <v>155</v>
      </c>
      <c r="C144" t="s">
        <v>125</v>
      </c>
      <c r="D144" s="83" t="s">
        <v>144</v>
      </c>
      <c r="E144" s="84" t="s">
        <v>147</v>
      </c>
      <c r="F144" s="84" t="s">
        <v>145</v>
      </c>
      <c r="G144" s="84" t="s">
        <v>145</v>
      </c>
      <c r="H144" s="84" t="s">
        <v>145</v>
      </c>
      <c r="I144" s="84" t="s">
        <v>145</v>
      </c>
      <c r="J144" s="85" t="s">
        <v>145</v>
      </c>
      <c r="K144" s="86" t="s">
        <v>145</v>
      </c>
      <c r="L144" s="86" t="s">
        <v>156</v>
      </c>
      <c r="M144">
        <v>0.9882352941176471</v>
      </c>
      <c r="N144">
        <v>8.2352941176470587E-2</v>
      </c>
      <c r="O144">
        <v>0.12941176470588237</v>
      </c>
      <c r="P144">
        <f t="shared" si="16"/>
        <v>3.5294117647058809E-2</v>
      </c>
      <c r="Q144">
        <v>0.16470588235294117</v>
      </c>
      <c r="R144">
        <v>0.18823529411764706</v>
      </c>
      <c r="S144">
        <f t="shared" si="17"/>
        <v>4.7058823529411764E-2</v>
      </c>
      <c r="T144">
        <v>0.23529411764705882</v>
      </c>
      <c r="U144">
        <v>0.35294117647058826</v>
      </c>
      <c r="V144">
        <f t="shared" si="18"/>
        <v>5.8823529411764663E-2</v>
      </c>
      <c r="W144">
        <v>0.41176470588235292</v>
      </c>
      <c r="X144">
        <v>0.35294117647058826</v>
      </c>
      <c r="Y144">
        <f t="shared" si="19"/>
        <v>4.7058823529411764E-2</v>
      </c>
      <c r="Z144">
        <v>0.30588235294117649</v>
      </c>
      <c r="AA144">
        <v>0.16470588235294117</v>
      </c>
      <c r="AB144">
        <v>0.43529411764705883</v>
      </c>
      <c r="AC144">
        <v>0.28235294117647058</v>
      </c>
      <c r="AD144">
        <v>0.38823529411764707</v>
      </c>
      <c r="AE144">
        <v>0.44705882352941179</v>
      </c>
      <c r="AF144">
        <v>7.0588235294117646E-2</v>
      </c>
      <c r="AG144">
        <v>0.61176470588235299</v>
      </c>
      <c r="AH144">
        <v>0.16470588235294117</v>
      </c>
      <c r="AI144">
        <v>7.0588235294117646E-2</v>
      </c>
      <c r="AJ144">
        <v>9.4117647058823528E-2</v>
      </c>
      <c r="AK144">
        <v>3.5294117647058823E-2</v>
      </c>
      <c r="AL144">
        <v>0.15294117647058825</v>
      </c>
      <c r="AM144">
        <v>0.24705882352941178</v>
      </c>
      <c r="AN144">
        <v>0.28235294117647058</v>
      </c>
      <c r="AO144">
        <f t="shared" si="20"/>
        <v>7.0588235294117674E-2</v>
      </c>
      <c r="AP144">
        <v>0.35294117647058826</v>
      </c>
      <c r="AQ144">
        <v>0.17647058823529413</v>
      </c>
      <c r="AR144">
        <v>0.58823529411764708</v>
      </c>
      <c r="AS144">
        <v>7.0588235294117646E-2</v>
      </c>
      <c r="AT144">
        <v>0.17647058823529413</v>
      </c>
      <c r="AU144">
        <f t="shared" si="21"/>
        <v>0.10588235294117648</v>
      </c>
      <c r="AV144">
        <v>4.7058823529411764E-2</v>
      </c>
      <c r="AW144">
        <v>0.2</v>
      </c>
      <c r="AX144">
        <f t="shared" si="22"/>
        <v>0.15294117647058825</v>
      </c>
      <c r="AY144">
        <v>4.7058823529411764E-2</v>
      </c>
      <c r="AZ144">
        <v>0.14117647058823529</v>
      </c>
      <c r="BA144">
        <f t="shared" si="23"/>
        <v>9.4117647058823528E-2</v>
      </c>
      <c r="BB144">
        <v>1.2915436464758039</v>
      </c>
      <c r="BC144">
        <v>0.43633231299858238</v>
      </c>
    </row>
    <row r="145" spans="1:55" ht="16.5" thickBot="1" x14ac:dyDescent="0.3">
      <c r="A145" s="80" t="s">
        <v>129</v>
      </c>
      <c r="B145" s="91" t="s">
        <v>155</v>
      </c>
      <c r="C145" t="s">
        <v>125</v>
      </c>
      <c r="D145" s="83" t="s">
        <v>144</v>
      </c>
      <c r="E145" s="84" t="s">
        <v>147</v>
      </c>
      <c r="F145" s="84" t="s">
        <v>145</v>
      </c>
      <c r="G145" s="84" t="s">
        <v>145</v>
      </c>
      <c r="H145" s="84" t="s">
        <v>145</v>
      </c>
      <c r="I145" s="84" t="s">
        <v>145</v>
      </c>
      <c r="J145" s="85" t="s">
        <v>145</v>
      </c>
      <c r="K145" s="86" t="s">
        <v>145</v>
      </c>
      <c r="L145" s="86" t="s">
        <v>156</v>
      </c>
      <c r="M145">
        <v>1.0125</v>
      </c>
      <c r="N145">
        <v>8.7499999999999994E-2</v>
      </c>
      <c r="O145">
        <v>0.16250000000000001</v>
      </c>
      <c r="P145">
        <f t="shared" si="16"/>
        <v>2.4999999999999994E-2</v>
      </c>
      <c r="Q145">
        <v>0.1875</v>
      </c>
      <c r="R145">
        <v>0.21249999999999999</v>
      </c>
      <c r="S145">
        <f t="shared" si="17"/>
        <v>5.0000000000000017E-2</v>
      </c>
      <c r="T145">
        <v>0.26250000000000001</v>
      </c>
      <c r="U145">
        <v>0.375</v>
      </c>
      <c r="V145">
        <f t="shared" si="18"/>
        <v>3.7499999999999978E-2</v>
      </c>
      <c r="W145">
        <v>0.41249999999999998</v>
      </c>
      <c r="X145">
        <v>0.32500000000000001</v>
      </c>
      <c r="Y145">
        <f t="shared" si="19"/>
        <v>6.25E-2</v>
      </c>
      <c r="Z145">
        <v>0.26250000000000001</v>
      </c>
      <c r="AA145">
        <v>0.1125</v>
      </c>
      <c r="AB145">
        <v>0.42499999999999999</v>
      </c>
      <c r="AC145">
        <v>0.33750000000000002</v>
      </c>
      <c r="AD145">
        <v>0.4</v>
      </c>
      <c r="AE145">
        <v>0.46250000000000002</v>
      </c>
      <c r="AF145">
        <v>5.6250000000000001E-2</v>
      </c>
      <c r="AG145">
        <v>0.625</v>
      </c>
      <c r="AH145">
        <v>0.21249999999999999</v>
      </c>
      <c r="AI145">
        <v>6.25E-2</v>
      </c>
      <c r="AJ145">
        <v>8.7499999999999994E-2</v>
      </c>
      <c r="AK145">
        <v>3.7499999999999999E-2</v>
      </c>
      <c r="AL145">
        <v>0.21249999999999999</v>
      </c>
      <c r="AM145">
        <v>0.21249999999999999</v>
      </c>
      <c r="AN145">
        <v>0.33750000000000002</v>
      </c>
      <c r="AO145">
        <f t="shared" si="20"/>
        <v>4.9999999999999989E-2</v>
      </c>
      <c r="AP145">
        <v>0.38750000000000001</v>
      </c>
      <c r="AQ145">
        <v>0.22500000000000001</v>
      </c>
      <c r="AR145">
        <v>0.67500000000000004</v>
      </c>
      <c r="AS145">
        <v>6.25E-2</v>
      </c>
      <c r="AT145">
        <v>0.1125</v>
      </c>
      <c r="AU145">
        <f t="shared" si="21"/>
        <v>0.05</v>
      </c>
      <c r="AV145">
        <v>6.25E-2</v>
      </c>
      <c r="AW145">
        <v>0.125</v>
      </c>
      <c r="AX145">
        <f t="shared" si="22"/>
        <v>6.25E-2</v>
      </c>
      <c r="AY145">
        <v>0.05</v>
      </c>
      <c r="AZ145">
        <v>0.1</v>
      </c>
      <c r="BA145">
        <f t="shared" si="23"/>
        <v>0.05</v>
      </c>
      <c r="BB145">
        <v>1.0995574287564276</v>
      </c>
      <c r="BC145">
        <v>0.22689280275926285</v>
      </c>
    </row>
    <row r="146" spans="1:55" ht="16.5" thickBot="1" x14ac:dyDescent="0.3">
      <c r="A146" s="80" t="s">
        <v>129</v>
      </c>
      <c r="B146" s="91" t="s">
        <v>155</v>
      </c>
      <c r="C146" t="s">
        <v>125</v>
      </c>
      <c r="D146" s="83" t="s">
        <v>144</v>
      </c>
      <c r="E146" s="84" t="s">
        <v>147</v>
      </c>
      <c r="F146" s="84" t="s">
        <v>145</v>
      </c>
      <c r="G146" s="84" t="s">
        <v>145</v>
      </c>
      <c r="H146" s="84" t="s">
        <v>145</v>
      </c>
      <c r="I146" s="84" t="s">
        <v>145</v>
      </c>
      <c r="J146" s="85" t="s">
        <v>145</v>
      </c>
      <c r="K146" s="86" t="s">
        <v>145</v>
      </c>
      <c r="L146" s="86" t="s">
        <v>156</v>
      </c>
      <c r="M146">
        <v>1</v>
      </c>
      <c r="N146">
        <v>0.13414634146341464</v>
      </c>
      <c r="O146">
        <v>0.12195121951219512</v>
      </c>
      <c r="P146">
        <f t="shared" si="16"/>
        <v>2.4390243902439018E-2</v>
      </c>
      <c r="Q146">
        <v>0.14634146341463414</v>
      </c>
      <c r="R146">
        <v>0.17073170731707318</v>
      </c>
      <c r="S146">
        <f t="shared" si="17"/>
        <v>3.6585365853658514E-2</v>
      </c>
      <c r="T146">
        <v>0.2073170731707317</v>
      </c>
      <c r="U146">
        <v>0.31707317073170732</v>
      </c>
      <c r="V146">
        <f t="shared" si="18"/>
        <v>4.8780487804878037E-2</v>
      </c>
      <c r="W146">
        <v>0.36585365853658536</v>
      </c>
      <c r="X146">
        <v>0.42682926829268292</v>
      </c>
      <c r="Y146">
        <f t="shared" si="19"/>
        <v>4.8780487804878037E-2</v>
      </c>
      <c r="Z146">
        <v>0.37804878048780488</v>
      </c>
      <c r="AA146">
        <v>0.17073170731707318</v>
      </c>
      <c r="AB146">
        <v>0.46341463414634149</v>
      </c>
      <c r="AC146">
        <v>0.29268292682926828</v>
      </c>
      <c r="AD146">
        <v>0.42682926829268292</v>
      </c>
      <c r="AE146">
        <v>0.35365853658536583</v>
      </c>
      <c r="AF146">
        <v>6.097560975609756E-2</v>
      </c>
      <c r="AG146">
        <v>0.56097560975609762</v>
      </c>
      <c r="AH146">
        <v>0.17073170731707318</v>
      </c>
      <c r="AI146">
        <v>6.097560975609756E-2</v>
      </c>
      <c r="AJ146">
        <v>7.3170731707317069E-2</v>
      </c>
      <c r="AK146">
        <v>6.097560975609756E-2</v>
      </c>
      <c r="AL146">
        <v>0.15853658536585366</v>
      </c>
      <c r="AM146">
        <v>0.32926829268292684</v>
      </c>
      <c r="AN146">
        <v>0.32926829268292684</v>
      </c>
      <c r="AO146">
        <f t="shared" si="20"/>
        <v>3.6585365853658514E-2</v>
      </c>
      <c r="AP146">
        <v>0.36585365853658536</v>
      </c>
      <c r="AQ146">
        <v>0.17073170731707318</v>
      </c>
      <c r="AR146">
        <v>0.70731707317073167</v>
      </c>
      <c r="AS146">
        <v>7.3170731707317069E-2</v>
      </c>
      <c r="AT146">
        <v>0.15853658536585366</v>
      </c>
      <c r="AU146">
        <f t="shared" si="21"/>
        <v>8.5365853658536592E-2</v>
      </c>
      <c r="AV146">
        <v>6.097560975609756E-2</v>
      </c>
      <c r="AW146">
        <v>0.17073170731707318</v>
      </c>
      <c r="AX146">
        <f t="shared" si="22"/>
        <v>0.10975609756097562</v>
      </c>
      <c r="AY146">
        <v>4.878048780487805E-2</v>
      </c>
      <c r="AZ146">
        <v>0.13414634146341464</v>
      </c>
      <c r="BA146">
        <f t="shared" si="23"/>
        <v>8.5365853658536592E-2</v>
      </c>
      <c r="BB146">
        <v>1.0821041362364843</v>
      </c>
      <c r="BC146">
        <v>0.43633231299858238</v>
      </c>
    </row>
    <row r="147" spans="1:55" ht="16.5" thickBot="1" x14ac:dyDescent="0.3">
      <c r="A147" s="80" t="s">
        <v>129</v>
      </c>
      <c r="B147" s="91" t="s">
        <v>155</v>
      </c>
      <c r="C147" t="s">
        <v>125</v>
      </c>
      <c r="D147" s="83" t="s">
        <v>144</v>
      </c>
      <c r="E147" s="84" t="s">
        <v>147</v>
      </c>
      <c r="F147" s="84" t="s">
        <v>145</v>
      </c>
      <c r="G147" s="84" t="s">
        <v>145</v>
      </c>
      <c r="H147" s="84" t="s">
        <v>145</v>
      </c>
      <c r="I147" s="84" t="s">
        <v>145</v>
      </c>
      <c r="J147" s="85" t="s">
        <v>145</v>
      </c>
      <c r="K147" s="86" t="s">
        <v>145</v>
      </c>
      <c r="L147" s="86" t="s">
        <v>156</v>
      </c>
      <c r="M147">
        <v>1.0204081632653061</v>
      </c>
      <c r="N147">
        <v>0.10204081632653061</v>
      </c>
      <c r="O147">
        <v>0.16326530612244897</v>
      </c>
      <c r="P147">
        <f t="shared" si="16"/>
        <v>2.0408163265306145E-2</v>
      </c>
      <c r="Q147">
        <v>0.18367346938775511</v>
      </c>
      <c r="R147">
        <v>0.20408163265306123</v>
      </c>
      <c r="S147">
        <f t="shared" si="17"/>
        <v>5.1020408163265307E-2</v>
      </c>
      <c r="T147">
        <v>0.25510204081632654</v>
      </c>
      <c r="U147">
        <v>0.37755102040816324</v>
      </c>
      <c r="V147">
        <f t="shared" si="18"/>
        <v>4.081632653061229E-2</v>
      </c>
      <c r="W147">
        <v>0.41836734693877553</v>
      </c>
      <c r="X147">
        <v>0.27551020408163263</v>
      </c>
      <c r="Y147">
        <f t="shared" si="19"/>
        <v>7.1428571428571397E-2</v>
      </c>
      <c r="Z147">
        <v>0.20408163265306123</v>
      </c>
      <c r="AA147">
        <v>0.11224489795918367</v>
      </c>
      <c r="AB147">
        <v>0.41836734693877553</v>
      </c>
      <c r="AC147">
        <v>0.38775510204081631</v>
      </c>
      <c r="AD147">
        <v>0.40816326530612246</v>
      </c>
      <c r="AE147">
        <v>0.42857142857142855</v>
      </c>
      <c r="AF147">
        <v>6.1224489795918366E-2</v>
      </c>
      <c r="AG147">
        <v>0.61224489795918369</v>
      </c>
      <c r="AH147">
        <v>0.19387755102040816</v>
      </c>
      <c r="AI147">
        <v>8.1632653061224483E-2</v>
      </c>
      <c r="AJ147">
        <v>8.1632653061224483E-2</v>
      </c>
      <c r="AK147">
        <v>2.0408163265306121E-2</v>
      </c>
      <c r="AL147">
        <v>0.21428571428571427</v>
      </c>
      <c r="AM147">
        <v>0.26530612244897961</v>
      </c>
      <c r="AN147">
        <v>0.32653061224489793</v>
      </c>
      <c r="AO147">
        <f t="shared" si="20"/>
        <v>6.122448979591838E-2</v>
      </c>
      <c r="AP147">
        <v>0.38775510204081631</v>
      </c>
      <c r="AQ147">
        <v>0.19387755102040816</v>
      </c>
      <c r="AR147">
        <v>0.66326530612244894</v>
      </c>
      <c r="AS147">
        <v>7.1428571428571425E-2</v>
      </c>
      <c r="AT147">
        <v>0.17346938775510204</v>
      </c>
      <c r="AU147">
        <f t="shared" si="21"/>
        <v>0.10204081632653061</v>
      </c>
      <c r="AV147">
        <v>5.1020408163265307E-2</v>
      </c>
      <c r="AW147">
        <v>0.22448979591836735</v>
      </c>
      <c r="AX147">
        <f t="shared" si="22"/>
        <v>0.17346938775510204</v>
      </c>
      <c r="AY147">
        <v>4.0816326530612242E-2</v>
      </c>
      <c r="AZ147">
        <v>0.16326530612244897</v>
      </c>
      <c r="BA147">
        <f t="shared" si="23"/>
        <v>0.12244897959183673</v>
      </c>
      <c r="BB147">
        <v>0.97738438111682457</v>
      </c>
      <c r="BC147">
        <v>0.33161255787892263</v>
      </c>
    </row>
    <row r="148" spans="1:55" ht="16.5" thickBot="1" x14ac:dyDescent="0.3">
      <c r="A148" s="80" t="s">
        <v>129</v>
      </c>
      <c r="B148" s="91" t="s">
        <v>155</v>
      </c>
      <c r="C148" t="s">
        <v>125</v>
      </c>
      <c r="D148" s="83" t="s">
        <v>144</v>
      </c>
      <c r="E148" s="84" t="s">
        <v>147</v>
      </c>
      <c r="F148" s="84" t="s">
        <v>145</v>
      </c>
      <c r="G148" s="84" t="s">
        <v>145</v>
      </c>
      <c r="H148" s="84" t="s">
        <v>145</v>
      </c>
      <c r="I148" s="84" t="s">
        <v>145</v>
      </c>
      <c r="J148" s="85" t="s">
        <v>145</v>
      </c>
      <c r="K148" s="86" t="s">
        <v>145</v>
      </c>
      <c r="L148" s="86" t="s">
        <v>156</v>
      </c>
      <c r="M148">
        <v>1</v>
      </c>
      <c r="N148">
        <v>7.0707070707070704E-2</v>
      </c>
      <c r="O148">
        <v>0.13131313131313133</v>
      </c>
      <c r="P148">
        <f t="shared" si="16"/>
        <v>2.0202020202020193E-2</v>
      </c>
      <c r="Q148">
        <v>0.15151515151515152</v>
      </c>
      <c r="R148">
        <v>0.18181818181818182</v>
      </c>
      <c r="S148">
        <f t="shared" si="17"/>
        <v>4.0404040404040387E-2</v>
      </c>
      <c r="T148">
        <v>0.22222222222222221</v>
      </c>
      <c r="U148">
        <v>0.41414141414141414</v>
      </c>
      <c r="V148">
        <f t="shared" si="18"/>
        <v>5.0505050505050275E-3</v>
      </c>
      <c r="W148">
        <v>0.41919191919191917</v>
      </c>
      <c r="X148">
        <v>0.30303030303030304</v>
      </c>
      <c r="Y148">
        <f t="shared" si="19"/>
        <v>9.0909090909090912E-2</v>
      </c>
      <c r="Z148">
        <v>0.21212121212121213</v>
      </c>
      <c r="AA148">
        <v>0.1111111111111111</v>
      </c>
      <c r="AB148">
        <v>0.45454545454545453</v>
      </c>
      <c r="AC148">
        <v>0.33333333333333331</v>
      </c>
      <c r="AD148">
        <v>0.42424242424242425</v>
      </c>
      <c r="AE148">
        <v>0.48484848484848486</v>
      </c>
      <c r="AF148">
        <v>4.0404040404040407E-2</v>
      </c>
      <c r="AG148">
        <v>0.69696969696969702</v>
      </c>
      <c r="AH148">
        <v>0.24242424242424243</v>
      </c>
      <c r="AI148">
        <v>9.0909090909090912E-2</v>
      </c>
      <c r="AJ148">
        <v>7.0707070707070704E-2</v>
      </c>
      <c r="AK148">
        <v>3.0303030303030304E-2</v>
      </c>
      <c r="AL148">
        <v>0.21212121212121213</v>
      </c>
      <c r="AM148">
        <v>0.23232323232323232</v>
      </c>
      <c r="AN148">
        <v>0.25252525252525254</v>
      </c>
      <c r="AO148">
        <f t="shared" si="20"/>
        <v>5.0505050505050497E-2</v>
      </c>
      <c r="AP148">
        <v>0.30303030303030304</v>
      </c>
      <c r="AQ148">
        <v>0.19191919191919191</v>
      </c>
      <c r="AR148">
        <v>0.66666666666666663</v>
      </c>
      <c r="AS148">
        <v>5.0505050505050504E-2</v>
      </c>
      <c r="AT148">
        <v>0.14141414141414141</v>
      </c>
      <c r="AU148">
        <f t="shared" si="21"/>
        <v>9.0909090909090912E-2</v>
      </c>
      <c r="AV148">
        <v>5.0505050505050504E-2</v>
      </c>
      <c r="AW148">
        <v>0.17171717171717171</v>
      </c>
      <c r="AX148">
        <f t="shared" si="22"/>
        <v>0.12121212121212122</v>
      </c>
      <c r="AY148">
        <v>4.5454545454545456E-2</v>
      </c>
      <c r="AZ148">
        <v>0.13131313131313133</v>
      </c>
      <c r="BA148">
        <f t="shared" si="23"/>
        <v>8.585858585858587E-2</v>
      </c>
      <c r="BB148">
        <v>1.0297442586766545</v>
      </c>
      <c r="BC148">
        <v>0.36651914291880922</v>
      </c>
    </row>
    <row r="149" spans="1:55" ht="16.5" thickBot="1" x14ac:dyDescent="0.3">
      <c r="A149" s="80" t="s">
        <v>129</v>
      </c>
      <c r="B149" s="91" t="s">
        <v>155</v>
      </c>
      <c r="C149" t="s">
        <v>125</v>
      </c>
      <c r="D149" s="83" t="s">
        <v>144</v>
      </c>
      <c r="E149" s="84" t="s">
        <v>147</v>
      </c>
      <c r="F149" s="84" t="s">
        <v>145</v>
      </c>
      <c r="G149" s="84" t="s">
        <v>145</v>
      </c>
      <c r="H149" s="84" t="s">
        <v>145</v>
      </c>
      <c r="I149" s="84" t="s">
        <v>145</v>
      </c>
      <c r="J149" s="85" t="s">
        <v>145</v>
      </c>
      <c r="K149" s="86" t="s">
        <v>145</v>
      </c>
      <c r="L149" s="86" t="s">
        <v>156</v>
      </c>
      <c r="M149">
        <v>1.0208333333333333</v>
      </c>
      <c r="N149">
        <v>9.375E-2</v>
      </c>
      <c r="O149">
        <v>0.15625</v>
      </c>
      <c r="P149">
        <f t="shared" si="16"/>
        <v>2.0833333333333343E-2</v>
      </c>
      <c r="Q149">
        <v>0.17708333333333334</v>
      </c>
      <c r="R149">
        <v>0.19791666666666666</v>
      </c>
      <c r="S149">
        <f t="shared" si="17"/>
        <v>5.2083333333333343E-2</v>
      </c>
      <c r="T149">
        <v>0.25</v>
      </c>
      <c r="U149">
        <v>0.375</v>
      </c>
      <c r="V149">
        <f t="shared" si="18"/>
        <v>2.0833333333333315E-2</v>
      </c>
      <c r="W149">
        <v>0.39583333333333331</v>
      </c>
      <c r="X149">
        <v>0.36458333333333331</v>
      </c>
      <c r="Y149">
        <f t="shared" si="19"/>
        <v>0.13541666666666666</v>
      </c>
      <c r="Z149">
        <v>0.22916666666666666</v>
      </c>
      <c r="AA149">
        <v>0.13541666666666666</v>
      </c>
      <c r="AB149">
        <v>0.42708333333333331</v>
      </c>
      <c r="AC149">
        <v>0.375</v>
      </c>
      <c r="AD149">
        <v>0.39583333333333331</v>
      </c>
      <c r="AE149">
        <v>0.47916666666666669</v>
      </c>
      <c r="AF149">
        <v>5.2083333333333336E-2</v>
      </c>
      <c r="AG149">
        <v>0.75</v>
      </c>
      <c r="AH149">
        <v>0.17708333333333334</v>
      </c>
      <c r="AI149">
        <v>9.375E-2</v>
      </c>
      <c r="AJ149">
        <v>6.25E-2</v>
      </c>
      <c r="AK149">
        <v>3.125E-2</v>
      </c>
      <c r="AL149">
        <v>0.23958333333333334</v>
      </c>
      <c r="AM149">
        <v>0.22916666666666666</v>
      </c>
      <c r="AN149">
        <v>0.25</v>
      </c>
      <c r="AO149">
        <f t="shared" si="20"/>
        <v>9.375E-2</v>
      </c>
      <c r="AP149">
        <v>0.34375</v>
      </c>
      <c r="AQ149">
        <v>0.19791666666666666</v>
      </c>
      <c r="AR149">
        <v>0.66666666666666663</v>
      </c>
      <c r="AS149">
        <v>5.2083333333333336E-2</v>
      </c>
      <c r="AT149">
        <v>8.3333333333333329E-2</v>
      </c>
      <c r="AU149">
        <f t="shared" si="21"/>
        <v>3.1249999999999993E-2</v>
      </c>
      <c r="AV149">
        <v>4.1666666666666664E-2</v>
      </c>
      <c r="AW149">
        <v>0.14583333333333334</v>
      </c>
      <c r="AX149">
        <f t="shared" si="22"/>
        <v>0.10416666666666669</v>
      </c>
      <c r="AY149">
        <v>4.1666666666666664E-2</v>
      </c>
      <c r="AZ149">
        <v>0.125</v>
      </c>
      <c r="BA149">
        <f t="shared" si="23"/>
        <v>8.3333333333333343E-2</v>
      </c>
      <c r="BB149">
        <v>0.99483767363676789</v>
      </c>
      <c r="BC149">
        <v>0.24434609527920614</v>
      </c>
    </row>
    <row r="150" spans="1:55" ht="16.5" thickBot="1" x14ac:dyDescent="0.3">
      <c r="A150" s="80" t="s">
        <v>129</v>
      </c>
      <c r="B150" s="91" t="s">
        <v>155</v>
      </c>
      <c r="C150" t="s">
        <v>125</v>
      </c>
      <c r="D150" s="83" t="s">
        <v>144</v>
      </c>
      <c r="E150" s="84" t="s">
        <v>147</v>
      </c>
      <c r="F150" s="84" t="s">
        <v>145</v>
      </c>
      <c r="G150" s="84" t="s">
        <v>145</v>
      </c>
      <c r="H150" s="84" t="s">
        <v>145</v>
      </c>
      <c r="I150" s="84" t="s">
        <v>145</v>
      </c>
      <c r="J150" s="85" t="s">
        <v>145</v>
      </c>
      <c r="K150" s="86" t="s">
        <v>145</v>
      </c>
      <c r="L150" s="86" t="s">
        <v>156</v>
      </c>
      <c r="M150">
        <v>1.0208333333333333</v>
      </c>
      <c r="N150">
        <v>0.125</v>
      </c>
      <c r="O150">
        <v>0.16145833333333334</v>
      </c>
      <c r="P150">
        <f t="shared" si="16"/>
        <v>5.2083333333333148E-3</v>
      </c>
      <c r="Q150">
        <v>0.16666666666666666</v>
      </c>
      <c r="R150">
        <v>0.23958333333333334</v>
      </c>
      <c r="S150">
        <f t="shared" si="17"/>
        <v>5.2083333333333343E-2</v>
      </c>
      <c r="T150">
        <v>0.29166666666666669</v>
      </c>
      <c r="U150">
        <v>0.42708333333333331</v>
      </c>
      <c r="V150">
        <f t="shared" si="18"/>
        <v>1.0416666666666685E-2</v>
      </c>
      <c r="W150">
        <v>0.4375</v>
      </c>
      <c r="X150">
        <v>0.34375</v>
      </c>
      <c r="Y150">
        <f t="shared" si="19"/>
        <v>8.3333333333333315E-2</v>
      </c>
      <c r="Z150">
        <v>0.26041666666666669</v>
      </c>
      <c r="AA150">
        <v>0.125</v>
      </c>
      <c r="AB150">
        <v>0.45833333333333331</v>
      </c>
      <c r="AC150">
        <v>0.35416666666666669</v>
      </c>
      <c r="AD150">
        <v>0.42708333333333331</v>
      </c>
      <c r="AE150">
        <v>0.53125</v>
      </c>
      <c r="AF150">
        <v>6.25E-2</v>
      </c>
      <c r="AG150">
        <v>0.63541666666666663</v>
      </c>
      <c r="AH150">
        <v>0.20833333333333334</v>
      </c>
      <c r="AI150">
        <v>8.3333333333333329E-2</v>
      </c>
      <c r="AJ150">
        <v>7.2916666666666671E-2</v>
      </c>
      <c r="AK150">
        <v>4.1666666666666664E-2</v>
      </c>
      <c r="AL150">
        <v>0.20833333333333334</v>
      </c>
      <c r="AM150">
        <v>0.40625</v>
      </c>
      <c r="AN150">
        <v>0.32291666666666669</v>
      </c>
      <c r="AO150">
        <f t="shared" si="20"/>
        <v>5.2083333333333315E-2</v>
      </c>
      <c r="AP150">
        <v>0.375</v>
      </c>
      <c r="AQ150">
        <v>0.15625</v>
      </c>
      <c r="AR150">
        <v>0.6875</v>
      </c>
      <c r="AS150">
        <v>5.2083333333333336E-2</v>
      </c>
      <c r="AT150">
        <v>0.1875</v>
      </c>
      <c r="AU150">
        <f t="shared" si="21"/>
        <v>0.13541666666666666</v>
      </c>
      <c r="AV150">
        <v>5.2083333333333336E-2</v>
      </c>
      <c r="AW150">
        <v>0.23958333333333334</v>
      </c>
      <c r="AX150">
        <f t="shared" si="22"/>
        <v>0.1875</v>
      </c>
      <c r="AY150">
        <v>4.1666666666666664E-2</v>
      </c>
      <c r="AZ150">
        <v>0.21875</v>
      </c>
      <c r="BA150">
        <f t="shared" si="23"/>
        <v>0.17708333333333334</v>
      </c>
      <c r="BB150">
        <v>1.1344640137963142</v>
      </c>
      <c r="BC150">
        <v>0.38397243543875248</v>
      </c>
    </row>
    <row r="151" spans="1:55" ht="15.75" x14ac:dyDescent="0.25">
      <c r="A151" s="80" t="s">
        <v>129</v>
      </c>
      <c r="B151" s="91" t="s">
        <v>155</v>
      </c>
      <c r="C151" t="s">
        <v>125</v>
      </c>
      <c r="D151" s="83" t="s">
        <v>144</v>
      </c>
      <c r="E151" s="84" t="s">
        <v>147</v>
      </c>
      <c r="F151" s="84" t="s">
        <v>145</v>
      </c>
      <c r="G151" s="84" t="s">
        <v>145</v>
      </c>
      <c r="H151" s="84" t="s">
        <v>145</v>
      </c>
      <c r="I151" s="84" t="s">
        <v>145</v>
      </c>
      <c r="J151" s="85" t="s">
        <v>145</v>
      </c>
      <c r="K151" s="86" t="s">
        <v>145</v>
      </c>
      <c r="L151" s="86" t="s">
        <v>156</v>
      </c>
      <c r="M151">
        <v>1.0106382978723405</v>
      </c>
      <c r="N151">
        <v>0.11702127659574468</v>
      </c>
      <c r="O151">
        <v>0.15957446808510639</v>
      </c>
      <c r="P151">
        <f t="shared" si="16"/>
        <v>1.0638297872340413E-2</v>
      </c>
      <c r="Q151">
        <v>0.1702127659574468</v>
      </c>
      <c r="R151">
        <v>0.21276595744680851</v>
      </c>
      <c r="S151">
        <f t="shared" si="17"/>
        <v>6.3829787234042562E-2</v>
      </c>
      <c r="T151">
        <v>0.27659574468085107</v>
      </c>
      <c r="U151">
        <v>0.39361702127659576</v>
      </c>
      <c r="V151">
        <f t="shared" si="18"/>
        <v>5.3191489361702093E-2</v>
      </c>
      <c r="W151">
        <v>0.44680851063829785</v>
      </c>
      <c r="X151">
        <v>0.28723404255319152</v>
      </c>
      <c r="Y151">
        <f t="shared" si="19"/>
        <v>4.2553191489361736E-2</v>
      </c>
      <c r="Z151">
        <v>0.24468085106382978</v>
      </c>
      <c r="AA151">
        <v>9.5744680851063829E-2</v>
      </c>
      <c r="AB151">
        <v>0.39361702127659576</v>
      </c>
      <c r="AC151">
        <v>0.28723404255319152</v>
      </c>
      <c r="AD151">
        <v>0.40425531914893614</v>
      </c>
      <c r="AE151">
        <v>0.48936170212765956</v>
      </c>
      <c r="AF151">
        <v>7.4468085106382975E-2</v>
      </c>
      <c r="AG151">
        <v>0.65957446808510634</v>
      </c>
      <c r="AH151">
        <v>0.19148936170212766</v>
      </c>
      <c r="AI151">
        <v>4.2553191489361701E-2</v>
      </c>
      <c r="AJ151">
        <v>7.4468085106382975E-2</v>
      </c>
      <c r="AK151">
        <v>3.1914893617021274E-2</v>
      </c>
      <c r="AL151">
        <v>0.21276595744680851</v>
      </c>
      <c r="AM151">
        <v>0.2978723404255319</v>
      </c>
      <c r="AN151">
        <v>0.27659574468085107</v>
      </c>
      <c r="AO151">
        <f t="shared" si="20"/>
        <v>9.5744680851063801E-2</v>
      </c>
      <c r="AP151">
        <v>0.37234042553191488</v>
      </c>
      <c r="AQ151">
        <v>0.1702127659574468</v>
      </c>
      <c r="AR151">
        <v>0.65957446808510634</v>
      </c>
      <c r="AS151">
        <v>4.2553191489361701E-2</v>
      </c>
      <c r="AT151">
        <v>0.14893617021276595</v>
      </c>
      <c r="AU151">
        <f t="shared" si="21"/>
        <v>0.10638297872340424</v>
      </c>
      <c r="AV151">
        <v>4.2553191489361701E-2</v>
      </c>
      <c r="AW151">
        <v>0.18085106382978725</v>
      </c>
      <c r="AX151">
        <f t="shared" si="22"/>
        <v>0.13829787234042554</v>
      </c>
      <c r="AY151">
        <v>4.2553191489361701E-2</v>
      </c>
      <c r="AZ151">
        <v>0.13829787234042554</v>
      </c>
      <c r="BA151">
        <f t="shared" si="23"/>
        <v>9.5744680851063829E-2</v>
      </c>
      <c r="BB151">
        <v>1.1693705988362009</v>
      </c>
      <c r="BC151">
        <v>0.48869219055841229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MPs</vt:lpstr>
      <vt:lpstr>IMPs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Олег</cp:lastModifiedBy>
  <dcterms:created xsi:type="dcterms:W3CDTF">2016-09-29T17:47:26Z</dcterms:created>
  <dcterms:modified xsi:type="dcterms:W3CDTF">2020-01-07T13:16:32Z</dcterms:modified>
</cp:coreProperties>
</file>